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smit\Downloads\"/>
    </mc:Choice>
  </mc:AlternateContent>
  <bookViews>
    <workbookView xWindow="0" yWindow="0" windowWidth="21600" windowHeight="9735" firstSheet="2" activeTab="6"/>
  </bookViews>
  <sheets>
    <sheet name="Documentation" sheetId="8" r:id="rId1"/>
    <sheet name="Santa Monica" sheetId="9" r:id="rId2"/>
    <sheet name="Venice Beach" sheetId="10" r:id="rId3"/>
    <sheet name="Marina Del Rey" sheetId="11" r:id="rId4"/>
    <sheet name="New Location" sheetId="16" r:id="rId5"/>
    <sheet name="All Locations" sheetId="13" r:id="rId6"/>
    <sheet name="Helmets Per Location" sheetId="15" r:id="rId7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15" l="1"/>
  <c r="B5" i="15"/>
  <c r="D4" i="15"/>
  <c r="B4" i="15"/>
  <c r="D3" i="15"/>
  <c r="B3" i="15"/>
  <c r="N22" i="13"/>
  <c r="M22" i="13"/>
  <c r="L22" i="13"/>
  <c r="K22" i="13"/>
  <c r="J22" i="13"/>
  <c r="I22" i="13"/>
  <c r="H22" i="13"/>
  <c r="G22" i="13"/>
  <c r="F22" i="13"/>
  <c r="E22" i="13"/>
  <c r="D22" i="13"/>
  <c r="C22" i="13"/>
  <c r="B22" i="13"/>
  <c r="N21" i="13"/>
  <c r="N20" i="13"/>
  <c r="N19" i="13"/>
  <c r="N18" i="13"/>
  <c r="N17" i="13"/>
  <c r="N16" i="13"/>
  <c r="M12" i="13"/>
  <c r="L12" i="13"/>
  <c r="K12" i="13"/>
  <c r="J12" i="13"/>
  <c r="I12" i="13"/>
  <c r="H12" i="13"/>
  <c r="G12" i="13"/>
  <c r="F12" i="13"/>
  <c r="E12" i="13"/>
  <c r="D12" i="13"/>
  <c r="C12" i="13"/>
  <c r="B12" i="13"/>
  <c r="M11" i="13"/>
  <c r="L11" i="13"/>
  <c r="K11" i="13"/>
  <c r="J11" i="13"/>
  <c r="I11" i="13"/>
  <c r="H11" i="13"/>
  <c r="G11" i="13"/>
  <c r="F11" i="13"/>
  <c r="E11" i="13"/>
  <c r="D11" i="13"/>
  <c r="C11" i="13"/>
  <c r="B11" i="13"/>
  <c r="M10" i="13"/>
  <c r="L10" i="13"/>
  <c r="K10" i="13"/>
  <c r="J10" i="13"/>
  <c r="I10" i="13"/>
  <c r="H10" i="13"/>
  <c r="G10" i="13"/>
  <c r="F10" i="13"/>
  <c r="E10" i="13"/>
  <c r="D10" i="13"/>
  <c r="C10" i="13"/>
  <c r="B10" i="13"/>
  <c r="M9" i="13"/>
  <c r="L9" i="13"/>
  <c r="K9" i="13"/>
  <c r="J9" i="13"/>
  <c r="I9" i="13"/>
  <c r="H9" i="13"/>
  <c r="G9" i="13"/>
  <c r="F9" i="13"/>
  <c r="E9" i="13"/>
  <c r="D9" i="13"/>
  <c r="C9" i="13"/>
  <c r="B9" i="13"/>
  <c r="M8" i="13"/>
  <c r="L8" i="13"/>
  <c r="K8" i="13"/>
  <c r="J8" i="13"/>
  <c r="I8" i="13"/>
  <c r="H8" i="13"/>
  <c r="G8" i="13"/>
  <c r="F8" i="13"/>
  <c r="E8" i="13"/>
  <c r="D8" i="13"/>
  <c r="C8" i="13"/>
  <c r="B8" i="13"/>
  <c r="M7" i="13"/>
  <c r="L7" i="13"/>
  <c r="K7" i="13"/>
  <c r="J7" i="13"/>
  <c r="I7" i="13"/>
  <c r="H7" i="13"/>
  <c r="G7" i="13"/>
  <c r="F7" i="13"/>
  <c r="E7" i="13"/>
  <c r="D7" i="13"/>
  <c r="C7" i="13"/>
  <c r="B7" i="13"/>
  <c r="B3" i="13"/>
  <c r="N22" i="16"/>
  <c r="M22" i="16"/>
  <c r="L22" i="16"/>
  <c r="K22" i="16"/>
  <c r="J22" i="16"/>
  <c r="I22" i="16"/>
  <c r="H22" i="16"/>
  <c r="G22" i="16"/>
  <c r="F22" i="16"/>
  <c r="E22" i="16"/>
  <c r="D22" i="16"/>
  <c r="C22" i="16"/>
  <c r="B22" i="16"/>
  <c r="N21" i="16"/>
  <c r="N20" i="16"/>
  <c r="N19" i="16"/>
  <c r="N18" i="16"/>
  <c r="N17" i="16"/>
  <c r="N16" i="16"/>
  <c r="N12" i="16"/>
  <c r="N11" i="16"/>
  <c r="N10" i="16"/>
  <c r="N9" i="16"/>
  <c r="N8" i="16"/>
  <c r="N7" i="16"/>
  <c r="N22" i="11"/>
  <c r="M22" i="11"/>
  <c r="L22" i="11"/>
  <c r="K22" i="11"/>
  <c r="J22" i="11"/>
  <c r="I22" i="11"/>
  <c r="H22" i="11"/>
  <c r="G22" i="11"/>
  <c r="F22" i="11"/>
  <c r="E22" i="11"/>
  <c r="D22" i="11"/>
  <c r="C22" i="11"/>
  <c r="B22" i="11"/>
  <c r="N21" i="11"/>
  <c r="N20" i="11"/>
  <c r="N19" i="11"/>
  <c r="N18" i="11"/>
  <c r="N17" i="11"/>
  <c r="N16" i="11"/>
  <c r="N12" i="11"/>
  <c r="N11" i="11"/>
  <c r="N10" i="11"/>
  <c r="N9" i="11"/>
  <c r="N8" i="11"/>
  <c r="N7" i="11"/>
  <c r="N22" i="10"/>
  <c r="M22" i="10"/>
  <c r="L22" i="10"/>
  <c r="K22" i="10"/>
  <c r="J22" i="10"/>
  <c r="I22" i="10"/>
  <c r="H22" i="10"/>
  <c r="G22" i="10"/>
  <c r="F22" i="10"/>
  <c r="E22" i="10"/>
  <c r="D22" i="10"/>
  <c r="C22" i="10"/>
  <c r="B22" i="10"/>
  <c r="N21" i="10"/>
  <c r="N20" i="10"/>
  <c r="N19" i="10"/>
  <c r="N18" i="10"/>
  <c r="N17" i="10"/>
  <c r="N16" i="10"/>
  <c r="N12" i="10"/>
  <c r="N11" i="10"/>
  <c r="N10" i="10"/>
  <c r="N9" i="10"/>
  <c r="N8" i="10"/>
  <c r="N7" i="10"/>
  <c r="M24" i="9"/>
  <c r="L24" i="9"/>
  <c r="K24" i="9"/>
  <c r="J24" i="9"/>
  <c r="I24" i="9"/>
  <c r="H24" i="9"/>
  <c r="G24" i="9"/>
  <c r="F24" i="9"/>
  <c r="E24" i="9"/>
  <c r="D24" i="9"/>
  <c r="C24" i="9"/>
  <c r="B24" i="9"/>
  <c r="N23" i="9"/>
  <c r="N22" i="9"/>
  <c r="N21" i="9"/>
  <c r="N20" i="9"/>
  <c r="N19" i="9"/>
  <c r="N18" i="9"/>
  <c r="N14" i="9"/>
  <c r="N13" i="9"/>
  <c r="N12" i="9"/>
  <c r="N11" i="9"/>
  <c r="N10" i="9"/>
  <c r="N9" i="9"/>
  <c r="N24" i="9" l="1"/>
  <c r="N7" i="13"/>
  <c r="N8" i="13"/>
  <c r="N9" i="13"/>
  <c r="N10" i="13"/>
  <c r="N11" i="13"/>
  <c r="N12" i="13"/>
</calcChain>
</file>

<file path=xl/sharedStrings.xml><?xml version="1.0" encoding="utf-8"?>
<sst xmlns="http://schemas.openxmlformats.org/spreadsheetml/2006/main" count="238" uniqueCount="38">
  <si>
    <t>Note: Do not edit this sheet. If your name does not appear in cell B6, please download a new copy of the file from the SAM website.</t>
  </si>
  <si>
    <t>Total</t>
  </si>
  <si>
    <r>
      <rPr>
        <b/>
        <sz val="11"/>
        <color rgb="FF000000"/>
        <rFont val="Century Gothic"/>
        <family val="2"/>
      </rPr>
      <t xml:space="preserve">Shelly Cashman </t>
    </r>
    <r>
      <rPr>
        <sz val="11"/>
        <color rgb="FF000000"/>
        <rFont val="Century Gothic"/>
        <family val="2"/>
      </rPr>
      <t>Excel 2016 | Module 5: SAM Project 1a</t>
    </r>
  </si>
  <si>
    <t>11th Gear Bike Rentals</t>
  </si>
  <si>
    <t>Santa Monica</t>
  </si>
  <si>
    <t>Rental Type</t>
  </si>
  <si>
    <t>January</t>
  </si>
  <si>
    <t>March</t>
  </si>
  <si>
    <t>April</t>
  </si>
  <si>
    <t>February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</si>
  <si>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</si>
  <si>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</si>
  <si>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</si>
  <si>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</si>
  <si>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</si>
  <si>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</si>
  <si>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</si>
  <si>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</si>
  <si>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Tricycle</t>
  </si>
  <si>
    <t>Youth</t>
  </si>
  <si>
    <t>Tandem</t>
  </si>
  <si>
    <t>Cruiser</t>
  </si>
  <si>
    <t>Street</t>
  </si>
  <si>
    <t>Kid's Trailer</t>
  </si>
  <si>
    <t>2019 Monthly Rentals</t>
  </si>
  <si>
    <t>2019 Monthly Revenue</t>
  </si>
  <si>
    <t>Marina Del Ray</t>
  </si>
  <si>
    <t>Venice Beach</t>
  </si>
  <si>
    <t>All Locations</t>
  </si>
  <si>
    <t>Date Generated</t>
  </si>
  <si>
    <t>11th Gear Bike Rental</t>
  </si>
  <si>
    <t>Max Daily Rentals</t>
  </si>
  <si>
    <t>Damaged Helments (%)</t>
  </si>
  <si>
    <t>Total Helmets Required (%)</t>
  </si>
  <si>
    <t>Marina Del Rey</t>
  </si>
  <si>
    <t>Location</t>
  </si>
  <si>
    <t>Helmets Per Location</t>
  </si>
  <si>
    <t>WORKING WITH MULTIPLE WORKSHEETS AND WORKBOOKS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</si>
</sst>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</numFmts>
  <fonts count="19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i/>
      <sz val="10"/>
      <name val="Century Gothic"/>
      <family val="2"/>
    </font>
    <font>
      <sz val="10"/>
      <name val="Century Gothic"/>
      <family val="2"/>
    </font>
    <font>
      <sz val="11"/>
      <color rgb="FF000000"/>
      <name val="Century Gothic"/>
      <family val="2"/>
    </font>
    <font>
      <sz val="28"/>
      <color rgb="FF0070C0"/>
      <name val="Century Gothic"/>
      <family val="2"/>
    </font>
    <font>
      <b/>
      <sz val="11"/>
      <color rgb="FF000000"/>
      <name val="Century Gothic"/>
      <family val="2"/>
    </font>
    <font>
      <sz val="10"/>
      <color rgb="FF0070C0"/>
      <name val="Century Gothic"/>
      <family val="2"/>
    </font>
    <font>
      <b/>
      <sz val="14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8"/>
      <color indexed="9"/>
      <name val="Arial"/>
      <family val="2"/>
    </font>
    <font>
      <b/>
      <sz val="11"/>
      <color theme="3"/>
      <name val="Calibri"/>
      <family val="2"/>
      <scheme val="minor"/>
    </font>
    <font>
      <b/>
      <sz val="18"/>
      <color theme="1"/>
      <name val="Arial"/>
      <family val="2"/>
    </font>
    <font>
      <b/>
      <sz val="18"/>
      <color theme="7"/>
      <name val="Arial"/>
      <family val="2"/>
    </font>
    <font>
      <b/>
      <sz val="18"/>
      <color theme="3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7"/>
        <bgColor theme="7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7" tint="0.59999389629810485"/>
        <bgColor theme="7" tint="0.59999389629810485"/>
      </patternFill>
    </fill>
    <fill>
      <patternFill patternType="solid">
        <fgColor theme="6"/>
        <bgColor theme="6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0"/>
        <bgColor theme="4"/>
      </patternFill>
    </fill>
  </fills>
  <borders count="36">
    <border>
      <left/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/>
      <top style="thin">
        <color theme="0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/>
      <right style="thick">
        <color rgb="FF93A5B2"/>
      </right>
      <top/>
      <bottom/>
      <diagonal/>
    </border>
    <border>
      <left/>
      <right/>
      <top/>
      <bottom style="thick">
        <color rgb="FF93A5B2"/>
      </bottom>
      <diagonal/>
    </border>
    <border>
      <left/>
      <right style="thick">
        <color rgb="FF93A5B2"/>
      </right>
      <top/>
      <bottom style="thick">
        <color rgb="FF93A5B2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medium">
        <color indexed="64"/>
      </top>
      <bottom style="thin">
        <color theme="4" tint="0.39997558519241921"/>
      </bottom>
      <diagonal/>
    </border>
    <border>
      <left/>
      <right/>
      <top style="medium">
        <color indexed="64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medium">
        <color indexed="64"/>
      </top>
      <bottom style="thin">
        <color theme="4" tint="0.39997558519241921"/>
      </bottom>
      <diagonal/>
    </border>
    <border>
      <left/>
      <right/>
      <top style="thick">
        <color theme="0"/>
      </top>
      <bottom/>
      <diagonal/>
    </border>
    <border>
      <left style="thin">
        <color theme="0"/>
      </left>
      <right/>
      <top style="thick">
        <color theme="0"/>
      </top>
      <bottom/>
      <diagonal/>
    </border>
    <border>
      <left style="thin">
        <color theme="9" tint="0.39997558519241921"/>
      </left>
      <right/>
      <top style="thin">
        <color theme="9" tint="0.39997558519241921"/>
      </top>
      <bottom/>
      <diagonal/>
    </border>
    <border>
      <left/>
      <right/>
      <top style="thin">
        <color theme="9" tint="0.39997558519241921"/>
      </top>
      <bottom/>
      <diagonal/>
    </border>
    <border>
      <left/>
      <right style="thin">
        <color theme="9" tint="0.39997558519241921"/>
      </right>
      <top style="thin">
        <color theme="9" tint="0.39997558519241921"/>
      </top>
      <bottom/>
      <diagonal/>
    </border>
    <border>
      <left style="thin">
        <color theme="9" tint="0.39997558519241921"/>
      </left>
      <right/>
      <top style="medium">
        <color indexed="64"/>
      </top>
      <bottom style="thin">
        <color theme="9" tint="0.39997558519241921"/>
      </bottom>
      <diagonal/>
    </border>
    <border>
      <left/>
      <right/>
      <top style="medium">
        <color indexed="64"/>
      </top>
      <bottom style="thin">
        <color theme="9" tint="0.39997558519241921"/>
      </bottom>
      <diagonal/>
    </border>
    <border>
      <left/>
      <right style="thin">
        <color theme="9" tint="0.39997558519241921"/>
      </right>
      <top style="medium">
        <color indexed="64"/>
      </top>
      <bottom style="thin">
        <color theme="9" tint="0.39997558519241921"/>
      </bottom>
      <diagonal/>
    </border>
    <border>
      <left style="thin">
        <color theme="0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0"/>
      </left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0"/>
      </left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0"/>
      </left>
      <right/>
      <top style="thin">
        <color theme="4" tint="0.39997558519241921"/>
      </top>
      <bottom/>
      <diagonal/>
    </border>
    <border>
      <left/>
      <right/>
      <top style="thin">
        <color theme="9" tint="0.39997558519241921"/>
      </top>
      <bottom style="thin">
        <color theme="7" tint="0.39997558519241921"/>
      </bottom>
      <diagonal/>
    </border>
    <border>
      <left/>
      <right/>
      <top style="thin">
        <color theme="7" tint="0.39997558519241921"/>
      </top>
      <bottom/>
      <diagonal/>
    </border>
    <border>
      <left/>
      <right/>
      <top style="thin">
        <color theme="7" tint="0.39997558519241921"/>
      </top>
      <bottom style="thin">
        <color theme="6" tint="0.39997558519241921"/>
      </bottom>
      <diagonal/>
    </border>
    <border>
      <left style="thin">
        <color theme="6" tint="0.39997558519241921"/>
      </left>
      <right/>
      <top style="thin">
        <color theme="7" tint="0.39997558519241921"/>
      </top>
      <bottom/>
      <diagonal/>
    </border>
    <border>
      <left/>
      <right style="thin">
        <color theme="6" tint="0.39997558519241921"/>
      </right>
      <top style="thin">
        <color theme="7" tint="0.39997558519241921"/>
      </top>
      <bottom/>
      <diagonal/>
    </border>
    <border>
      <left style="thin">
        <color theme="6" tint="0.39997558519241921"/>
      </left>
      <right/>
      <top style="thin">
        <color theme="6" tint="0.39997558519241921"/>
      </top>
      <bottom/>
      <diagonal/>
    </border>
    <border>
      <left/>
      <right/>
      <top style="thin">
        <color theme="6" tint="0.39997558519241921"/>
      </top>
      <bottom/>
      <diagonal/>
    </border>
    <border>
      <left/>
      <right style="thin">
        <color theme="6" tint="0.39997558519241921"/>
      </right>
      <top style="thin">
        <color theme="6" tint="0.39997558519241921"/>
      </top>
      <bottom/>
      <diagonal/>
    </border>
    <border>
      <left/>
      <right/>
      <top/>
      <bottom style="medium">
        <color theme="4" tint="0.39997558519241921"/>
      </bottom>
      <diagonal/>
    </border>
  </borders>
  <cellStyleXfs count="10">
    <xf numFmtId="0" fontId="0" fillId="0" borderId="0"/>
    <xf numFmtId="44" fontId="2" fillId="0" borderId="0" applyFont="0" applyFill="0" applyBorder="0" applyAlignment="0" applyProtection="0"/>
    <xf numFmtId="0" fontId="3" fillId="0" borderId="0"/>
    <xf numFmtId="0" fontId="6" fillId="2" borderId="0">
      <alignment vertical="top" wrapText="1"/>
    </xf>
    <xf numFmtId="0" fontId="7" fillId="2" borderId="0">
      <alignment vertical="top" wrapText="1"/>
    </xf>
    <xf numFmtId="0" fontId="6" fillId="2" borderId="0">
      <alignment vertical="top" wrapText="1"/>
    </xf>
    <xf numFmtId="0" fontId="3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5" fillId="0" borderId="35" applyNumberFormat="0" applyFill="0" applyAlignment="0" applyProtection="0"/>
  </cellStyleXfs>
  <cellXfs count="87">
    <xf numFmtId="0" fontId="0" fillId="0" borderId="0" xfId="0"/>
    <xf numFmtId="0" fontId="6" fillId="2" borderId="0" xfId="3">
      <alignment vertical="top" wrapText="1"/>
    </xf>
    <xf numFmtId="0" fontId="7" fillId="2" borderId="0" xfId="4">
      <alignment vertical="top" wrapText="1"/>
    </xf>
    <xf numFmtId="0" fontId="6" fillId="2" borderId="0" xfId="5">
      <alignment vertical="top" wrapText="1"/>
    </xf>
    <xf numFmtId="0" fontId="5" fillId="2" borderId="0" xfId="6" applyFont="1" applyFill="1" applyBorder="1" applyAlignment="1">
      <alignment horizontal="left"/>
    </xf>
    <xf numFmtId="0" fontId="5" fillId="2" borderId="6" xfId="6" applyFont="1" applyFill="1" applyBorder="1" applyAlignment="1">
      <alignment horizontal="left"/>
    </xf>
    <xf numFmtId="0" fontId="3" fillId="0" borderId="0" xfId="6" applyFill="1"/>
    <xf numFmtId="0" fontId="5" fillId="2" borderId="6" xfId="6" applyFont="1" applyFill="1" applyBorder="1" applyAlignment="1">
      <alignment horizontal="left" wrapText="1"/>
    </xf>
    <xf numFmtId="0" fontId="3" fillId="0" borderId="0" xfId="6" applyFill="1" applyAlignment="1">
      <alignment wrapText="1"/>
    </xf>
    <xf numFmtId="0" fontId="9" fillId="2" borderId="6" xfId="6" applyFont="1" applyFill="1" applyBorder="1" applyAlignment="1">
      <alignment horizontal="left" wrapText="1"/>
    </xf>
    <xf numFmtId="0" fontId="1" fillId="3" borderId="4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1" fillId="4" borderId="10" xfId="0" applyFont="1" applyFill="1" applyBorder="1" applyAlignment="1">
      <alignment horizontal="left"/>
    </xf>
    <xf numFmtId="0" fontId="11" fillId="4" borderId="4" xfId="0" applyFont="1" applyFill="1" applyBorder="1" applyAlignment="1">
      <alignment horizontal="left"/>
    </xf>
    <xf numFmtId="0" fontId="11" fillId="0" borderId="4" xfId="0" applyFont="1" applyBorder="1" applyAlignment="1">
      <alignment horizontal="left"/>
    </xf>
    <xf numFmtId="0" fontId="11" fillId="4" borderId="12" xfId="0" applyFont="1" applyFill="1" applyBorder="1"/>
    <xf numFmtId="164" fontId="0" fillId="4" borderId="13" xfId="1" applyNumberFormat="1" applyFont="1" applyFill="1" applyBorder="1"/>
    <xf numFmtId="164" fontId="0" fillId="4" borderId="14" xfId="1" applyNumberFormat="1" applyFont="1" applyFill="1" applyBorder="1"/>
    <xf numFmtId="0" fontId="11" fillId="0" borderId="17" xfId="0" applyFont="1" applyBorder="1" applyAlignment="1">
      <alignment horizontal="left"/>
    </xf>
    <xf numFmtId="0" fontId="0" fillId="7" borderId="25" xfId="0" applyFont="1" applyFill="1" applyBorder="1" applyAlignment="1">
      <alignment horizontal="center"/>
    </xf>
    <xf numFmtId="0" fontId="0" fillId="4" borderId="26" xfId="0" applyFont="1" applyFill="1" applyBorder="1" applyAlignment="1">
      <alignment horizontal="center"/>
    </xf>
    <xf numFmtId="0" fontId="1" fillId="3" borderId="26" xfId="0" applyFont="1" applyFill="1" applyBorder="1" applyAlignment="1">
      <alignment horizontal="center"/>
    </xf>
    <xf numFmtId="0" fontId="1" fillId="3" borderId="25" xfId="0" applyFont="1" applyFill="1" applyBorder="1" applyAlignment="1">
      <alignment horizontal="center"/>
    </xf>
    <xf numFmtId="0" fontId="11" fillId="7" borderId="4" xfId="0" applyFont="1" applyFill="1" applyBorder="1" applyAlignment="1">
      <alignment horizontal="left"/>
    </xf>
    <xf numFmtId="0" fontId="0" fillId="7" borderId="26" xfId="0" applyFont="1" applyFill="1" applyBorder="1" applyAlignment="1">
      <alignment horizontal="center"/>
    </xf>
    <xf numFmtId="0" fontId="0" fillId="4" borderId="25" xfId="0" applyFont="1" applyFill="1" applyBorder="1" applyAlignment="1">
      <alignment horizontal="center"/>
    </xf>
    <xf numFmtId="0" fontId="0" fillId="4" borderId="23" xfId="0" applyFont="1" applyFill="1" applyBorder="1" applyAlignment="1">
      <alignment horizontal="center"/>
    </xf>
    <xf numFmtId="0" fontId="0" fillId="4" borderId="24" xfId="0" applyFont="1" applyFill="1" applyBorder="1" applyAlignment="1">
      <alignment horizontal="center"/>
    </xf>
    <xf numFmtId="0" fontId="0" fillId="6" borderId="1" xfId="0" applyFont="1" applyFill="1" applyBorder="1" applyAlignment="1">
      <alignment horizontal="center"/>
    </xf>
    <xf numFmtId="0" fontId="0" fillId="0" borderId="0" xfId="0" applyFill="1"/>
    <xf numFmtId="164" fontId="0" fillId="6" borderId="21" xfId="1" applyNumberFormat="1" applyFont="1" applyFill="1" applyBorder="1"/>
    <xf numFmtId="164" fontId="0" fillId="6" borderId="22" xfId="1" applyNumberFormat="1" applyFont="1" applyFill="1" applyBorder="1"/>
    <xf numFmtId="0" fontId="1" fillId="5" borderId="0" xfId="0" applyFont="1" applyFill="1" applyBorder="1" applyAlignment="1">
      <alignment horizontal="center"/>
    </xf>
    <xf numFmtId="0" fontId="1" fillId="5" borderId="2" xfId="0" applyFont="1" applyFill="1" applyBorder="1" applyAlignment="1">
      <alignment horizontal="center"/>
    </xf>
    <xf numFmtId="0" fontId="0" fillId="8" borderId="15" xfId="0" applyFont="1" applyFill="1" applyBorder="1" applyAlignment="1">
      <alignment horizontal="left"/>
    </xf>
    <xf numFmtId="0" fontId="0" fillId="8" borderId="16" xfId="0" applyFont="1" applyFill="1" applyBorder="1" applyAlignment="1">
      <alignment horizontal="center"/>
    </xf>
    <xf numFmtId="0" fontId="0" fillId="6" borderId="3" xfId="0" applyFont="1" applyFill="1" applyBorder="1" applyAlignment="1">
      <alignment horizontal="left"/>
    </xf>
    <xf numFmtId="0" fontId="0" fillId="8" borderId="3" xfId="0" applyFont="1" applyFill="1" applyBorder="1" applyAlignment="1">
      <alignment horizontal="left"/>
    </xf>
    <xf numFmtId="0" fontId="0" fillId="8" borderId="1" xfId="0" applyFont="1" applyFill="1" applyBorder="1" applyAlignment="1">
      <alignment horizontal="center"/>
    </xf>
    <xf numFmtId="0" fontId="1" fillId="5" borderId="17" xfId="0" applyFont="1" applyFill="1" applyBorder="1" applyAlignment="1">
      <alignment horizontal="center"/>
    </xf>
    <xf numFmtId="0" fontId="1" fillId="5" borderId="18" xfId="0" applyFont="1" applyFill="1" applyBorder="1" applyAlignment="1">
      <alignment horizontal="center"/>
    </xf>
    <xf numFmtId="0" fontId="1" fillId="5" borderId="19" xfId="0" applyFont="1" applyFill="1" applyBorder="1" applyAlignment="1">
      <alignment horizontal="center"/>
    </xf>
    <xf numFmtId="0" fontId="11" fillId="6" borderId="17" xfId="0" applyFont="1" applyFill="1" applyBorder="1" applyAlignment="1">
      <alignment horizontal="left"/>
    </xf>
    <xf numFmtId="0" fontId="11" fillId="6" borderId="20" xfId="0" applyFont="1" applyFill="1" applyBorder="1"/>
    <xf numFmtId="164" fontId="0" fillId="6" borderId="19" xfId="1" applyNumberFormat="1" applyFont="1" applyFill="1" applyBorder="1"/>
    <xf numFmtId="164" fontId="0" fillId="0" borderId="19" xfId="1" applyNumberFormat="1" applyFont="1" applyBorder="1"/>
    <xf numFmtId="164" fontId="0" fillId="6" borderId="18" xfId="1" applyNumberFormat="1" applyFont="1" applyFill="1" applyBorder="1"/>
    <xf numFmtId="165" fontId="0" fillId="0" borderId="18" xfId="7" applyNumberFormat="1" applyFont="1" applyBorder="1"/>
    <xf numFmtId="165" fontId="0" fillId="6" borderId="18" xfId="7" applyNumberFormat="1" applyFont="1" applyFill="1" applyBorder="1"/>
    <xf numFmtId="0" fontId="11" fillId="0" borderId="0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14" fontId="11" fillId="0" borderId="0" xfId="0" applyNumberFormat="1" applyFont="1" applyFill="1" applyBorder="1" applyAlignment="1">
      <alignment horizontal="center"/>
    </xf>
    <xf numFmtId="0" fontId="1" fillId="9" borderId="30" xfId="0" applyFont="1" applyFill="1" applyBorder="1" applyAlignment="1">
      <alignment horizontal="center"/>
    </xf>
    <xf numFmtId="0" fontId="1" fillId="9" borderId="28" xfId="0" applyFont="1" applyFill="1" applyBorder="1" applyAlignment="1">
      <alignment horizontal="center"/>
    </xf>
    <xf numFmtId="0" fontId="1" fillId="9" borderId="31" xfId="0" applyFont="1" applyFill="1" applyBorder="1" applyAlignment="1">
      <alignment horizontal="center"/>
    </xf>
    <xf numFmtId="0" fontId="0" fillId="10" borderId="32" xfId="0" applyFont="1" applyFill="1" applyBorder="1" applyAlignment="1">
      <alignment horizontal="center"/>
    </xf>
    <xf numFmtId="0" fontId="0" fillId="0" borderId="32" xfId="0" applyFont="1" applyBorder="1" applyAlignment="1">
      <alignment horizontal="center"/>
    </xf>
    <xf numFmtId="1" fontId="0" fillId="10" borderId="33" xfId="0" applyNumberFormat="1" applyFont="1" applyFill="1" applyBorder="1"/>
    <xf numFmtId="9" fontId="0" fillId="10" borderId="33" xfId="8" applyFont="1" applyFill="1" applyBorder="1"/>
    <xf numFmtId="1" fontId="0" fillId="0" borderId="33" xfId="0" applyNumberFormat="1" applyFont="1" applyBorder="1"/>
    <xf numFmtId="9" fontId="0" fillId="0" borderId="33" xfId="8" applyFont="1" applyBorder="1"/>
    <xf numFmtId="9" fontId="0" fillId="0" borderId="34" xfId="8" applyFont="1" applyBorder="1"/>
    <xf numFmtId="42" fontId="0" fillId="4" borderId="11" xfId="0" applyNumberFormat="1" applyFont="1" applyFill="1" applyBorder="1"/>
    <xf numFmtId="42" fontId="0" fillId="4" borderId="5" xfId="0" applyNumberFormat="1" applyFont="1" applyFill="1" applyBorder="1"/>
    <xf numFmtId="3" fontId="0" fillId="0" borderId="11" xfId="0" applyNumberFormat="1" applyFont="1" applyBorder="1"/>
    <xf numFmtId="3" fontId="0" fillId="0" borderId="5" xfId="0" applyNumberFormat="1" applyFont="1" applyBorder="1"/>
    <xf numFmtId="3" fontId="0" fillId="4" borderId="11" xfId="0" applyNumberFormat="1" applyFont="1" applyFill="1" applyBorder="1"/>
    <xf numFmtId="3" fontId="0" fillId="4" borderId="5" xfId="0" applyNumberFormat="1" applyFont="1" applyFill="1" applyBorder="1"/>
    <xf numFmtId="1" fontId="0" fillId="10" borderId="34" xfId="1" applyNumberFormat="1" applyFont="1" applyFill="1" applyBorder="1"/>
    <xf numFmtId="0" fontId="4" fillId="2" borderId="0" xfId="6" applyFont="1" applyFill="1" applyBorder="1" applyAlignment="1">
      <alignment horizontal="center" vertical="center" wrapText="1"/>
    </xf>
    <xf numFmtId="0" fontId="4" fillId="2" borderId="6" xfId="6" applyFont="1" applyFill="1" applyBorder="1" applyAlignment="1">
      <alignment horizontal="center" vertical="center" wrapText="1"/>
    </xf>
    <xf numFmtId="0" fontId="4" fillId="2" borderId="7" xfId="6" applyFont="1" applyFill="1" applyBorder="1" applyAlignment="1">
      <alignment horizontal="center" vertical="center" wrapText="1"/>
    </xf>
    <xf numFmtId="0" fontId="4" fillId="2" borderId="8" xfId="6" applyFont="1" applyFill="1" applyBorder="1" applyAlignment="1">
      <alignment horizontal="center" vertical="center" wrapText="1"/>
    </xf>
    <xf numFmtId="0" fontId="10" fillId="3" borderId="10" xfId="0" applyFont="1" applyFill="1" applyBorder="1" applyAlignment="1">
      <alignment horizontal="center"/>
    </xf>
    <xf numFmtId="0" fontId="10" fillId="3" borderId="9" xfId="0" applyFont="1" applyFill="1" applyBorder="1" applyAlignment="1">
      <alignment horizontal="center"/>
    </xf>
    <xf numFmtId="0" fontId="16" fillId="11" borderId="10" xfId="0" applyFont="1" applyFill="1" applyBorder="1" applyAlignment="1">
      <alignment horizontal="center"/>
    </xf>
    <xf numFmtId="0" fontId="16" fillId="11" borderId="9" xfId="0" applyFont="1" applyFill="1" applyBorder="1" applyAlignment="1">
      <alignment horizontal="center"/>
    </xf>
    <xf numFmtId="0" fontId="15" fillId="7" borderId="35" xfId="9" applyFill="1" applyAlignment="1">
      <alignment horizontal="center"/>
    </xf>
    <xf numFmtId="0" fontId="18" fillId="11" borderId="10" xfId="0" applyFont="1" applyFill="1" applyBorder="1" applyAlignment="1">
      <alignment horizontal="center"/>
    </xf>
    <xf numFmtId="0" fontId="18" fillId="11" borderId="9" xfId="0" applyFont="1" applyFill="1" applyBorder="1" applyAlignment="1">
      <alignment horizontal="center"/>
    </xf>
    <xf numFmtId="0" fontId="17" fillId="11" borderId="10" xfId="0" applyFont="1" applyFill="1" applyBorder="1" applyAlignment="1">
      <alignment horizontal="center"/>
    </xf>
    <xf numFmtId="0" fontId="17" fillId="11" borderId="9" xfId="0" applyFont="1" applyFill="1" applyBorder="1" applyAlignment="1">
      <alignment horizontal="center"/>
    </xf>
    <xf numFmtId="0" fontId="14" fillId="5" borderId="27" xfId="0" applyFont="1" applyFill="1" applyBorder="1" applyAlignment="1">
      <alignment horizontal="center"/>
    </xf>
    <xf numFmtId="0" fontId="13" fillId="6" borderId="28" xfId="0" applyFont="1" applyFill="1" applyBorder="1" applyAlignment="1">
      <alignment horizontal="center"/>
    </xf>
    <xf numFmtId="0" fontId="10" fillId="5" borderId="27" xfId="0" applyFont="1" applyFill="1" applyBorder="1" applyAlignment="1">
      <alignment horizontal="center"/>
    </xf>
    <xf numFmtId="0" fontId="12" fillId="9" borderId="29" xfId="0" applyFont="1" applyFill="1" applyBorder="1" applyAlignment="1">
      <alignment horizontal="center"/>
    </xf>
  </cellXfs>
  <cellStyles count="10">
    <cellStyle name="Comma" xfId="7" builtinId="3"/>
    <cellStyle name="Currency" xfId="1" builtinId="4"/>
    <cellStyle name="Heading 3" xfId="9" builtinId="18"/>
    <cellStyle name="Normal" xfId="0" builtinId="0"/>
    <cellStyle name="Normal 2" xfId="2"/>
    <cellStyle name="Normal 2 2" xfId="6"/>
    <cellStyle name="Percent" xfId="8" builtinId="5"/>
    <cellStyle name="Project Header" xfId="5"/>
    <cellStyle name="Student Name" xfId="4"/>
    <cellStyle name="Submission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2019 Total Revenue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50"/>
      <c:rotY val="0"/>
      <c:depthPercent val="100"/>
      <c:rAngAx val="0"/>
      <c:perspective val="6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0162-4C05-A84C-906F284E5B4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0162-4C05-A84C-906F284E5B4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0162-4C05-A84C-906F284E5B46}"/>
              </c:ext>
            </c:extLst>
          </c:dPt>
          <c:dPt>
            <c:idx val="3"/>
            <c:bubble3D val="0"/>
            <c:explosion val="25"/>
            <c:spPr>
              <a:solidFill>
                <a:schemeClr val="accent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0162-4C05-A84C-906F284E5B46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0162-4C05-A84C-906F284E5B46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0162-4C05-A84C-906F284E5B46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'All Locations'!$A$16:$A$21</c:f>
              <c:strCache>
                <c:ptCount val="6"/>
                <c:pt idx="0">
                  <c:v>Cruiser</c:v>
                </c:pt>
                <c:pt idx="1">
                  <c:v>Street</c:v>
                </c:pt>
                <c:pt idx="2">
                  <c:v>Tricycle</c:v>
                </c:pt>
                <c:pt idx="3">
                  <c:v>Tandem</c:v>
                </c:pt>
                <c:pt idx="4">
                  <c:v>Youth</c:v>
                </c:pt>
                <c:pt idx="5">
                  <c:v>Kid's Trailer</c:v>
                </c:pt>
              </c:strCache>
            </c:strRef>
          </c:cat>
          <c:val>
            <c:numRef>
              <c:f>'All Locations'!$N$16:$N$21</c:f>
              <c:numCache>
                <c:formatCode>_("$"* #,##0_);_("$"* \(#,##0\);_("$"* "-"??_);_(@_)</c:formatCode>
                <c:ptCount val="6"/>
                <c:pt idx="0">
                  <c:v>200172</c:v>
                </c:pt>
                <c:pt idx="1">
                  <c:v>203007</c:v>
                </c:pt>
                <c:pt idx="2">
                  <c:v>72956</c:v>
                </c:pt>
                <c:pt idx="3">
                  <c:v>210408</c:v>
                </c:pt>
                <c:pt idx="4">
                  <c:v>81315</c:v>
                </c:pt>
                <c:pt idx="5">
                  <c:v>67440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113-480B-A0B2-258F7AF0280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pattFill prst="dkDnDiag">
      <a:fgClr>
        <a:schemeClr val="lt1">
          <a:lumMod val="95000"/>
        </a:schemeClr>
      </a:fgClr>
      <a:bgClr>
        <a:schemeClr val="lt1"/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264987</xdr:colOff>
      <xdr:row>2</xdr:row>
      <xdr:rowOff>0</xdr:rowOff>
    </xdr:from>
    <xdr:to>
      <xdr:col>0</xdr:col>
      <xdr:colOff>1270827</xdr:colOff>
      <xdr:row>2</xdr:row>
      <xdr:rowOff>367102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64987" y="638175"/>
          <a:ext cx="1005840" cy="36710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727902</xdr:colOff>
      <xdr:row>14</xdr:row>
      <xdr:rowOff>28576</xdr:rowOff>
    </xdr:from>
    <xdr:to>
      <xdr:col>0</xdr:col>
      <xdr:colOff>1270827</xdr:colOff>
      <xdr:row>23</xdr:row>
      <xdr:rowOff>95251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/>
      </xdr:nvSpPr>
      <xdr:spPr>
        <a:xfrm>
          <a:off x="727902" y="3171826"/>
          <a:ext cx="542925" cy="1524000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6</xdr:col>
      <xdr:colOff>61152</xdr:colOff>
      <xdr:row>2</xdr:row>
      <xdr:rowOff>0</xdr:rowOff>
    </xdr:from>
    <xdr:to>
      <xdr:col>8</xdr:col>
      <xdr:colOff>0</xdr:colOff>
      <xdr:row>2</xdr:row>
      <xdr:rowOff>314325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>
          <a:spLocks noChangeAspect="1"/>
        </xdr:cNvSpPr>
      </xdr:nvSpPr>
      <xdr:spPr>
        <a:xfrm>
          <a:off x="8690802" y="638175"/>
          <a:ext cx="1119948" cy="314325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9524</xdr:colOff>
      <xdr:row>23</xdr:row>
      <xdr:rowOff>14286</xdr:rowOff>
    </xdr:from>
    <xdr:to>
      <xdr:col>11</xdr:col>
      <xdr:colOff>828675</xdr:colOff>
      <xdr:row>43</xdr:row>
      <xdr:rowOff>180975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showGridLines="0" zoomScaleNormal="100" workbookViewId="0">
      <selection activeCell="B16" sqref="B16"/>
    </sheetView>
  </sheetViews>
  <sheetFormatPr defaultColWidth="8.85546875" defaultRowHeight="12.75" x14ac:dyDescent="0.2"/>
  <cols>
    <col min="1" max="1" width="21.28515625" style="6" customWidth="1"/>
    <col min="2" max="2" width="76.5703125" style="6" customWidth="1"/>
    <col min="3" max="3" width="5" style="6" customWidth="1"/>
    <col min="4" max="16384" width="8.85546875" style="6"/>
  </cols>
  <sheetData>
    <row r="1" spans="1:3" ht="32.25" customHeight="1" x14ac:dyDescent="0.25">
      <c r="A1" s="4"/>
      <c r="B1" s="4"/>
      <c r="C1" s="5"/>
    </row>
    <row r="2" spans="1:3" s="8" customFormat="1" ht="18" customHeight="1" x14ac:dyDescent="0.25">
      <c r="A2" s="4"/>
      <c r="B2" s="3" t="s">
        <v>2</v>
      </c>
      <c r="C2" s="7"/>
    </row>
    <row r="3" spans="1:3" s="8" customFormat="1" ht="34.5" x14ac:dyDescent="0.25">
      <c r="A3" s="4"/>
      <c r="B3" s="2" t="s">
        <v>30</v>
      </c>
      <c r="C3" s="9"/>
    </row>
    <row r="4" spans="1:3" ht="16.5" x14ac:dyDescent="0.25">
      <c r="A4" s="4"/>
      <c r="B4" s="1" t="s">
        <v>37</v>
      </c>
      <c r="C4" s="5"/>
    </row>
    <row r="5" spans="1:3" ht="15.75" customHeight="1" x14ac:dyDescent="0.25">
      <c r="A5" s="4"/>
      <c r="B5" s="4"/>
      <c r="C5" s="5"/>
    </row>
    <row r="6" spans="1:3" ht="13.5" x14ac:dyDescent="0.25">
      <c r="A6" s="4"/>
      <c r="B6" s="4"/>
      <c r="C6" s="5"/>
    </row>
    <row r="7" spans="1:3" x14ac:dyDescent="0.2">
      <c r="A7" s="70" t="s">
        <v>0</v>
      </c>
      <c r="B7" s="70"/>
      <c r="C7" s="71"/>
    </row>
    <row r="8" spans="1:3" x14ac:dyDescent="0.2">
      <c r="A8" s="70"/>
      <c r="B8" s="70"/>
      <c r="C8" s="71"/>
    </row>
    <row r="9" spans="1:3" ht="13.5" thickBot="1" x14ac:dyDescent="0.25">
      <c r="A9" s="72"/>
      <c r="B9" s="72"/>
      <c r="C9" s="73"/>
    </row>
    <row r="10" spans="1:3" ht="13.5" thickTop="1" x14ac:dyDescent="0.2"/>
  </sheetData>
  <mergeCells count="1">
    <mergeCell ref="A7:C9"/>
  </mergeCells>
  <dataValidations count="2">
    <dataValidation allowBlank="1" showInputMessage="1" showErrorMessage="1" error="                                                                " sqref="J2:J3"/>
    <dataValidation allowBlank="1" error="pavI8MeUFtEyxX2I4tky785f1e0f-4c59-4e2b-9316-8e98bb8bacad" sqref="A1:C10"/>
  </dataValidation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24"/>
  <sheetViews>
    <sheetView workbookViewId="0">
      <selection activeCell="P10" sqref="P10"/>
    </sheetView>
  </sheetViews>
  <sheetFormatPr defaultRowHeight="15" x14ac:dyDescent="0.25"/>
  <cols>
    <col min="1" max="1" width="13.5703125" customWidth="1"/>
    <col min="2" max="9" width="11.5703125" customWidth="1"/>
    <col min="10" max="10" width="13" customWidth="1"/>
    <col min="11" max="11" width="11.5703125" customWidth="1"/>
    <col min="12" max="12" width="12.5703125" customWidth="1"/>
    <col min="13" max="13" width="12.28515625" customWidth="1"/>
    <col min="14" max="14" width="12.5703125" customWidth="1"/>
  </cols>
  <sheetData>
    <row r="3" spans="1:14" ht="23.25" x14ac:dyDescent="0.35">
      <c r="A3" s="76" t="s">
        <v>3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</row>
    <row r="4" spans="1:14" ht="15.75" thickBot="1" x14ac:dyDescent="0.3">
      <c r="A4" s="78" t="s">
        <v>4</v>
      </c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</row>
    <row r="5" spans="1:14" s="30" customFormat="1" ht="15.75" x14ac:dyDescent="0.25">
      <c r="A5" s="51"/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</row>
    <row r="7" spans="1:14" ht="18.75" x14ac:dyDescent="0.3">
      <c r="A7" s="74" t="s">
        <v>24</v>
      </c>
      <c r="B7" s="75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</row>
    <row r="8" spans="1:14" x14ac:dyDescent="0.25">
      <c r="A8" s="10" t="s">
        <v>5</v>
      </c>
      <c r="B8" s="22" t="s">
        <v>6</v>
      </c>
      <c r="C8" s="22" t="s">
        <v>9</v>
      </c>
      <c r="D8" s="22" t="s">
        <v>7</v>
      </c>
      <c r="E8" s="22" t="s">
        <v>8</v>
      </c>
      <c r="F8" s="22" t="s">
        <v>10</v>
      </c>
      <c r="G8" s="22" t="s">
        <v>11</v>
      </c>
      <c r="H8" s="22" t="s">
        <v>12</v>
      </c>
      <c r="I8" s="22" t="s">
        <v>13</v>
      </c>
      <c r="J8" s="22" t="s">
        <v>14</v>
      </c>
      <c r="K8" s="22" t="s">
        <v>15</v>
      </c>
      <c r="L8" s="22" t="s">
        <v>16</v>
      </c>
      <c r="M8" s="22" t="s">
        <v>17</v>
      </c>
      <c r="N8" s="23" t="s">
        <v>1</v>
      </c>
    </row>
    <row r="9" spans="1:14" x14ac:dyDescent="0.25">
      <c r="A9" s="24" t="s">
        <v>21</v>
      </c>
      <c r="B9" s="25">
        <v>133</v>
      </c>
      <c r="C9" s="25">
        <v>277</v>
      </c>
      <c r="D9" s="25">
        <v>142</v>
      </c>
      <c r="E9" s="25">
        <v>128</v>
      </c>
      <c r="F9" s="25">
        <v>141</v>
      </c>
      <c r="G9" s="25">
        <v>517</v>
      </c>
      <c r="H9" s="25">
        <v>216</v>
      </c>
      <c r="I9" s="25">
        <v>340</v>
      </c>
      <c r="J9" s="25">
        <v>438</v>
      </c>
      <c r="K9" s="25">
        <v>147</v>
      </c>
      <c r="L9" s="25">
        <v>249</v>
      </c>
      <c r="M9" s="25">
        <v>92</v>
      </c>
      <c r="N9" s="20">
        <f t="shared" ref="N9:N14" si="0">SUM(B9:M9)</f>
        <v>2820</v>
      </c>
    </row>
    <row r="10" spans="1:14" x14ac:dyDescent="0.25">
      <c r="A10" s="14" t="s">
        <v>22</v>
      </c>
      <c r="B10" s="21">
        <v>340</v>
      </c>
      <c r="C10" s="21">
        <v>320</v>
      </c>
      <c r="D10" s="21">
        <v>201</v>
      </c>
      <c r="E10" s="21">
        <v>485</v>
      </c>
      <c r="F10" s="21">
        <v>196</v>
      </c>
      <c r="G10" s="21">
        <v>280</v>
      </c>
      <c r="H10" s="21">
        <v>73</v>
      </c>
      <c r="I10" s="21">
        <v>100</v>
      </c>
      <c r="J10" s="21">
        <v>164</v>
      </c>
      <c r="K10" s="21">
        <v>508</v>
      </c>
      <c r="L10" s="21">
        <v>75</v>
      </c>
      <c r="M10" s="21">
        <v>280</v>
      </c>
      <c r="N10" s="26">
        <f t="shared" si="0"/>
        <v>3022</v>
      </c>
    </row>
    <row r="11" spans="1:14" x14ac:dyDescent="0.25">
      <c r="A11" s="24" t="s">
        <v>18</v>
      </c>
      <c r="B11" s="25">
        <v>28</v>
      </c>
      <c r="C11" s="25">
        <v>43</v>
      </c>
      <c r="D11" s="25">
        <v>86</v>
      </c>
      <c r="E11" s="25">
        <v>203</v>
      </c>
      <c r="F11" s="25">
        <v>85</v>
      </c>
      <c r="G11" s="25">
        <v>47</v>
      </c>
      <c r="H11" s="25">
        <v>165</v>
      </c>
      <c r="I11" s="25">
        <v>63</v>
      </c>
      <c r="J11" s="25">
        <v>22</v>
      </c>
      <c r="K11" s="25">
        <v>113</v>
      </c>
      <c r="L11" s="25">
        <v>29</v>
      </c>
      <c r="M11" s="25">
        <v>166</v>
      </c>
      <c r="N11" s="20">
        <f t="shared" si="0"/>
        <v>1050</v>
      </c>
    </row>
    <row r="12" spans="1:14" x14ac:dyDescent="0.25">
      <c r="A12" s="14" t="s">
        <v>20</v>
      </c>
      <c r="B12" s="21">
        <v>119</v>
      </c>
      <c r="C12" s="21">
        <v>61</v>
      </c>
      <c r="D12" s="21">
        <v>265</v>
      </c>
      <c r="E12" s="21">
        <v>92</v>
      </c>
      <c r="F12" s="21">
        <v>251</v>
      </c>
      <c r="G12" s="21">
        <v>51</v>
      </c>
      <c r="H12" s="21">
        <v>126</v>
      </c>
      <c r="I12" s="21">
        <v>91</v>
      </c>
      <c r="J12" s="21">
        <v>173</v>
      </c>
      <c r="K12" s="21">
        <v>168</v>
      </c>
      <c r="L12" s="21">
        <v>79</v>
      </c>
      <c r="M12" s="21">
        <v>80</v>
      </c>
      <c r="N12" s="26">
        <f t="shared" si="0"/>
        <v>1556</v>
      </c>
    </row>
    <row r="13" spans="1:14" x14ac:dyDescent="0.25">
      <c r="A13" s="24" t="s">
        <v>19</v>
      </c>
      <c r="B13" s="25">
        <v>185</v>
      </c>
      <c r="C13" s="25">
        <v>352</v>
      </c>
      <c r="D13" s="25">
        <v>302</v>
      </c>
      <c r="E13" s="25">
        <v>172</v>
      </c>
      <c r="F13" s="25">
        <v>155</v>
      </c>
      <c r="G13" s="25">
        <v>155</v>
      </c>
      <c r="H13" s="25">
        <v>189</v>
      </c>
      <c r="I13" s="25">
        <v>40</v>
      </c>
      <c r="J13" s="25">
        <v>85</v>
      </c>
      <c r="K13" s="25">
        <v>306</v>
      </c>
      <c r="L13" s="25">
        <v>192</v>
      </c>
      <c r="M13" s="25">
        <v>220</v>
      </c>
      <c r="N13" s="20">
        <f t="shared" si="0"/>
        <v>2353</v>
      </c>
    </row>
    <row r="14" spans="1:14" x14ac:dyDescent="0.25">
      <c r="A14" s="13" t="s">
        <v>23</v>
      </c>
      <c r="B14" s="27">
        <v>26</v>
      </c>
      <c r="C14" s="27">
        <v>29</v>
      </c>
      <c r="D14" s="27">
        <v>63</v>
      </c>
      <c r="E14" s="27">
        <v>75</v>
      </c>
      <c r="F14" s="27">
        <v>108</v>
      </c>
      <c r="G14" s="27">
        <v>52</v>
      </c>
      <c r="H14" s="27">
        <v>74</v>
      </c>
      <c r="I14" s="27">
        <v>87</v>
      </c>
      <c r="J14" s="27">
        <v>121</v>
      </c>
      <c r="K14" s="27">
        <v>41</v>
      </c>
      <c r="L14" s="27">
        <v>63</v>
      </c>
      <c r="M14" s="27">
        <v>22</v>
      </c>
      <c r="N14" s="28">
        <f t="shared" si="0"/>
        <v>761</v>
      </c>
    </row>
    <row r="16" spans="1:14" ht="18.75" x14ac:dyDescent="0.3">
      <c r="A16" s="74" t="s">
        <v>25</v>
      </c>
      <c r="B16" s="75"/>
      <c r="C16" s="75"/>
      <c r="D16" s="75"/>
      <c r="E16" s="75"/>
      <c r="F16" s="75"/>
      <c r="G16" s="75"/>
      <c r="H16" s="75"/>
      <c r="I16" s="75"/>
      <c r="J16" s="75"/>
      <c r="K16" s="75"/>
      <c r="L16" s="75"/>
      <c r="M16" s="75"/>
      <c r="N16" s="75"/>
    </row>
    <row r="17" spans="1:14" x14ac:dyDescent="0.25">
      <c r="A17" s="10" t="s">
        <v>5</v>
      </c>
      <c r="B17" s="11" t="s">
        <v>6</v>
      </c>
      <c r="C17" s="11" t="s">
        <v>9</v>
      </c>
      <c r="D17" s="11" t="s">
        <v>7</v>
      </c>
      <c r="E17" s="11" t="s">
        <v>8</v>
      </c>
      <c r="F17" s="11" t="s">
        <v>10</v>
      </c>
      <c r="G17" s="11" t="s">
        <v>11</v>
      </c>
      <c r="H17" s="11" t="s">
        <v>12</v>
      </c>
      <c r="I17" s="11" t="s">
        <v>13</v>
      </c>
      <c r="J17" s="11" t="s">
        <v>14</v>
      </c>
      <c r="K17" s="11" t="s">
        <v>15</v>
      </c>
      <c r="L17" s="11" t="s">
        <v>16</v>
      </c>
      <c r="M17" s="11" t="s">
        <v>17</v>
      </c>
      <c r="N17" s="12" t="s">
        <v>1</v>
      </c>
    </row>
    <row r="18" spans="1:14" x14ac:dyDescent="0.25">
      <c r="A18" s="14" t="s">
        <v>21</v>
      </c>
      <c r="B18" s="63">
        <v>2793</v>
      </c>
      <c r="C18" s="63">
        <v>5817</v>
      </c>
      <c r="D18" s="63">
        <v>2982</v>
      </c>
      <c r="E18" s="63">
        <v>2688</v>
      </c>
      <c r="F18" s="63">
        <v>2961</v>
      </c>
      <c r="G18" s="63">
        <v>10857</v>
      </c>
      <c r="H18" s="63">
        <v>4536</v>
      </c>
      <c r="I18" s="63">
        <v>7140</v>
      </c>
      <c r="J18" s="63">
        <v>9198</v>
      </c>
      <c r="K18" s="63">
        <v>3087</v>
      </c>
      <c r="L18" s="63">
        <v>5229</v>
      </c>
      <c r="M18" s="63">
        <v>1932</v>
      </c>
      <c r="N18" s="64">
        <f t="shared" ref="N18:N23" si="1">SUM(B18:M18)</f>
        <v>59220</v>
      </c>
    </row>
    <row r="19" spans="1:14" x14ac:dyDescent="0.25">
      <c r="A19" s="15" t="s">
        <v>22</v>
      </c>
      <c r="B19" s="65">
        <v>7140</v>
      </c>
      <c r="C19" s="65">
        <v>6720</v>
      </c>
      <c r="D19" s="65">
        <v>4221</v>
      </c>
      <c r="E19" s="65">
        <v>10185</v>
      </c>
      <c r="F19" s="65">
        <v>4116</v>
      </c>
      <c r="G19" s="65">
        <v>5880</v>
      </c>
      <c r="H19" s="65">
        <v>1533</v>
      </c>
      <c r="I19" s="65">
        <v>2100</v>
      </c>
      <c r="J19" s="65">
        <v>3444</v>
      </c>
      <c r="K19" s="65">
        <v>10668</v>
      </c>
      <c r="L19" s="65">
        <v>1575</v>
      </c>
      <c r="M19" s="65">
        <v>5880</v>
      </c>
      <c r="N19" s="66">
        <f t="shared" si="1"/>
        <v>63462</v>
      </c>
    </row>
    <row r="20" spans="1:14" x14ac:dyDescent="0.25">
      <c r="A20" s="14" t="s">
        <v>18</v>
      </c>
      <c r="B20" s="67">
        <v>644</v>
      </c>
      <c r="C20" s="67">
        <v>989</v>
      </c>
      <c r="D20" s="67">
        <v>1978</v>
      </c>
      <c r="E20" s="67">
        <v>4669</v>
      </c>
      <c r="F20" s="67">
        <v>1955</v>
      </c>
      <c r="G20" s="67">
        <v>1081</v>
      </c>
      <c r="H20" s="67">
        <v>3795</v>
      </c>
      <c r="I20" s="67">
        <v>1449</v>
      </c>
      <c r="J20" s="67">
        <v>506</v>
      </c>
      <c r="K20" s="67">
        <v>2599</v>
      </c>
      <c r="L20" s="67">
        <v>667</v>
      </c>
      <c r="M20" s="67">
        <v>3818</v>
      </c>
      <c r="N20" s="68">
        <f t="shared" si="1"/>
        <v>24150</v>
      </c>
    </row>
    <row r="21" spans="1:14" x14ac:dyDescent="0.25">
      <c r="A21" s="15" t="s">
        <v>20</v>
      </c>
      <c r="B21" s="65">
        <v>5236</v>
      </c>
      <c r="C21" s="65">
        <v>2684</v>
      </c>
      <c r="D21" s="65">
        <v>11660</v>
      </c>
      <c r="E21" s="65">
        <v>4048</v>
      </c>
      <c r="F21" s="65">
        <v>11044</v>
      </c>
      <c r="G21" s="65">
        <v>2244</v>
      </c>
      <c r="H21" s="65">
        <v>5544</v>
      </c>
      <c r="I21" s="65">
        <v>4004</v>
      </c>
      <c r="J21" s="65">
        <v>7612</v>
      </c>
      <c r="K21" s="65">
        <v>7392</v>
      </c>
      <c r="L21" s="65">
        <v>3476</v>
      </c>
      <c r="M21" s="65">
        <v>3520</v>
      </c>
      <c r="N21" s="66">
        <f t="shared" si="1"/>
        <v>68464</v>
      </c>
    </row>
    <row r="22" spans="1:14" x14ac:dyDescent="0.25">
      <c r="A22" s="14" t="s">
        <v>19</v>
      </c>
      <c r="B22" s="67">
        <v>2405</v>
      </c>
      <c r="C22" s="67">
        <v>4576</v>
      </c>
      <c r="D22" s="67">
        <v>3926</v>
      </c>
      <c r="E22" s="67">
        <v>2236</v>
      </c>
      <c r="F22" s="67">
        <v>2015</v>
      </c>
      <c r="G22" s="67">
        <v>2015</v>
      </c>
      <c r="H22" s="67">
        <v>2457</v>
      </c>
      <c r="I22" s="67">
        <v>520</v>
      </c>
      <c r="J22" s="67">
        <v>1105</v>
      </c>
      <c r="K22" s="67">
        <v>3978</v>
      </c>
      <c r="L22" s="67">
        <v>2496</v>
      </c>
      <c r="M22" s="67">
        <v>2860</v>
      </c>
      <c r="N22" s="68">
        <f t="shared" si="1"/>
        <v>30589</v>
      </c>
    </row>
    <row r="23" spans="1:14" ht="15.75" thickBot="1" x14ac:dyDescent="0.3">
      <c r="A23" s="15" t="s">
        <v>23</v>
      </c>
      <c r="B23" s="65">
        <v>520</v>
      </c>
      <c r="C23" s="65">
        <v>580</v>
      </c>
      <c r="D23" s="65">
        <v>1260</v>
      </c>
      <c r="E23" s="65">
        <v>1500</v>
      </c>
      <c r="F23" s="65">
        <v>2160</v>
      </c>
      <c r="G23" s="65">
        <v>1040</v>
      </c>
      <c r="H23" s="65">
        <v>1480</v>
      </c>
      <c r="I23" s="65">
        <v>1740</v>
      </c>
      <c r="J23" s="65">
        <v>2420</v>
      </c>
      <c r="K23" s="65">
        <v>820</v>
      </c>
      <c r="L23" s="65">
        <v>1260</v>
      </c>
      <c r="M23" s="65">
        <v>440</v>
      </c>
      <c r="N23" s="66">
        <f t="shared" si="1"/>
        <v>15220</v>
      </c>
    </row>
    <row r="24" spans="1:14" x14ac:dyDescent="0.25">
      <c r="A24" s="16" t="s">
        <v>1</v>
      </c>
      <c r="B24" s="17">
        <f>SUM(B18:B23)</f>
        <v>18738</v>
      </c>
      <c r="C24" s="17">
        <f t="shared" ref="C24:N24" si="2">SUM(C18:C23)</f>
        <v>21366</v>
      </c>
      <c r="D24" s="17">
        <f t="shared" si="2"/>
        <v>26027</v>
      </c>
      <c r="E24" s="17">
        <f t="shared" si="2"/>
        <v>25326</v>
      </c>
      <c r="F24" s="17">
        <f t="shared" si="2"/>
        <v>24251</v>
      </c>
      <c r="G24" s="17">
        <f t="shared" si="2"/>
        <v>23117</v>
      </c>
      <c r="H24" s="17">
        <f t="shared" si="2"/>
        <v>19345</v>
      </c>
      <c r="I24" s="17">
        <f t="shared" si="2"/>
        <v>16953</v>
      </c>
      <c r="J24" s="17">
        <f t="shared" si="2"/>
        <v>24285</v>
      </c>
      <c r="K24" s="17">
        <f t="shared" si="2"/>
        <v>28544</v>
      </c>
      <c r="L24" s="17">
        <f t="shared" si="2"/>
        <v>14703</v>
      </c>
      <c r="M24" s="17">
        <f t="shared" si="2"/>
        <v>18450</v>
      </c>
      <c r="N24" s="18">
        <f t="shared" si="2"/>
        <v>261105</v>
      </c>
    </row>
  </sheetData>
  <mergeCells count="4">
    <mergeCell ref="A16:N16"/>
    <mergeCell ref="A7:N7"/>
    <mergeCell ref="A3:N3"/>
    <mergeCell ref="A4:N4"/>
  </mergeCells>
  <dataValidations count="1">
    <dataValidation allowBlank="1" error="pavI8MeUFtEyxX2I4tky785f1e0f-4c59-4e2b-9316-8e98bb8bacad" sqref="A3:N24"/>
  </dataValidation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"/>
  <sheetViews>
    <sheetView workbookViewId="0">
      <selection activeCell="A9" sqref="A9"/>
    </sheetView>
  </sheetViews>
  <sheetFormatPr defaultRowHeight="15" x14ac:dyDescent="0.25"/>
  <cols>
    <col min="1" max="1" width="13.5703125" customWidth="1"/>
    <col min="2" max="9" width="11.5703125" customWidth="1"/>
    <col min="10" max="10" width="13" customWidth="1"/>
    <col min="11" max="11" width="11.5703125" customWidth="1"/>
    <col min="12" max="12" width="12.5703125" customWidth="1"/>
    <col min="13" max="13" width="12.28515625" customWidth="1"/>
    <col min="14" max="14" width="12.5703125" customWidth="1"/>
  </cols>
  <sheetData>
    <row r="1" spans="1:14" ht="23.25" x14ac:dyDescent="0.35">
      <c r="A1" s="79" t="s">
        <v>3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</row>
    <row r="2" spans="1:14" ht="15.75" thickBot="1" x14ac:dyDescent="0.3">
      <c r="A2" s="78" t="s">
        <v>27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</row>
    <row r="3" spans="1:14" s="30" customFormat="1" x14ac:dyDescent="0.25">
      <c r="A3" s="50"/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</row>
    <row r="5" spans="1:14" ht="18.75" x14ac:dyDescent="0.3">
      <c r="A5" s="74" t="s">
        <v>24</v>
      </c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</row>
    <row r="6" spans="1:14" x14ac:dyDescent="0.25">
      <c r="A6" s="10" t="s">
        <v>5</v>
      </c>
      <c r="B6" s="22" t="s">
        <v>6</v>
      </c>
      <c r="C6" s="22" t="s">
        <v>9</v>
      </c>
      <c r="D6" s="22" t="s">
        <v>7</v>
      </c>
      <c r="E6" s="22" t="s">
        <v>8</v>
      </c>
      <c r="F6" s="22" t="s">
        <v>10</v>
      </c>
      <c r="G6" s="22" t="s">
        <v>11</v>
      </c>
      <c r="H6" s="22" t="s">
        <v>12</v>
      </c>
      <c r="I6" s="22" t="s">
        <v>13</v>
      </c>
      <c r="J6" s="22" t="s">
        <v>14</v>
      </c>
      <c r="K6" s="22" t="s">
        <v>15</v>
      </c>
      <c r="L6" s="22" t="s">
        <v>16</v>
      </c>
      <c r="M6" s="22" t="s">
        <v>17</v>
      </c>
      <c r="N6" s="23" t="s">
        <v>1</v>
      </c>
    </row>
    <row r="7" spans="1:14" x14ac:dyDescent="0.25">
      <c r="A7" s="24" t="s">
        <v>21</v>
      </c>
      <c r="B7" s="25">
        <v>446</v>
      </c>
      <c r="C7" s="25">
        <v>152</v>
      </c>
      <c r="D7" s="25">
        <v>565</v>
      </c>
      <c r="E7" s="25">
        <v>306</v>
      </c>
      <c r="F7" s="25">
        <v>271</v>
      </c>
      <c r="G7" s="25">
        <v>459</v>
      </c>
      <c r="H7" s="25">
        <v>368</v>
      </c>
      <c r="I7" s="25">
        <v>179</v>
      </c>
      <c r="J7" s="25">
        <v>296</v>
      </c>
      <c r="K7" s="25">
        <v>369</v>
      </c>
      <c r="L7" s="25">
        <v>252</v>
      </c>
      <c r="M7" s="25">
        <v>261</v>
      </c>
      <c r="N7" s="20">
        <f t="shared" ref="N7:N12" si="0">SUM(B7:M7)</f>
        <v>3924</v>
      </c>
    </row>
    <row r="8" spans="1:14" x14ac:dyDescent="0.25">
      <c r="A8" s="14" t="s">
        <v>22</v>
      </c>
      <c r="B8" s="21">
        <v>133</v>
      </c>
      <c r="C8" s="21">
        <v>207</v>
      </c>
      <c r="D8" s="21">
        <v>425</v>
      </c>
      <c r="E8" s="21">
        <v>160</v>
      </c>
      <c r="F8" s="21">
        <v>250</v>
      </c>
      <c r="G8" s="21">
        <v>220</v>
      </c>
      <c r="H8" s="21">
        <v>253</v>
      </c>
      <c r="I8" s="21">
        <v>423</v>
      </c>
      <c r="J8" s="21">
        <v>105</v>
      </c>
      <c r="K8" s="21">
        <v>89</v>
      </c>
      <c r="L8" s="21">
        <v>184</v>
      </c>
      <c r="M8" s="21">
        <v>498</v>
      </c>
      <c r="N8" s="26">
        <f t="shared" si="0"/>
        <v>2947</v>
      </c>
    </row>
    <row r="9" spans="1:14" x14ac:dyDescent="0.25">
      <c r="A9" s="24" t="s">
        <v>18</v>
      </c>
      <c r="B9" s="25">
        <v>70</v>
      </c>
      <c r="C9" s="25">
        <v>35</v>
      </c>
      <c r="D9" s="25">
        <v>33</v>
      </c>
      <c r="E9" s="25">
        <v>146</v>
      </c>
      <c r="F9" s="25">
        <v>184</v>
      </c>
      <c r="G9" s="25">
        <v>142</v>
      </c>
      <c r="H9" s="25">
        <v>140</v>
      </c>
      <c r="I9" s="25">
        <v>48</v>
      </c>
      <c r="J9" s="25">
        <v>94</v>
      </c>
      <c r="K9" s="25">
        <v>86</v>
      </c>
      <c r="L9" s="25">
        <v>35</v>
      </c>
      <c r="M9" s="25">
        <v>69</v>
      </c>
      <c r="N9" s="20">
        <f t="shared" si="0"/>
        <v>1082</v>
      </c>
    </row>
    <row r="10" spans="1:14" x14ac:dyDescent="0.25">
      <c r="A10" s="14" t="s">
        <v>20</v>
      </c>
      <c r="B10" s="21">
        <v>178</v>
      </c>
      <c r="C10" s="21">
        <v>109</v>
      </c>
      <c r="D10" s="21">
        <v>153</v>
      </c>
      <c r="E10" s="21">
        <v>106</v>
      </c>
      <c r="F10" s="21">
        <v>162</v>
      </c>
      <c r="G10" s="21">
        <v>92</v>
      </c>
      <c r="H10" s="21">
        <v>172</v>
      </c>
      <c r="I10" s="21">
        <v>191</v>
      </c>
      <c r="J10" s="21">
        <v>134</v>
      </c>
      <c r="K10" s="21">
        <v>246</v>
      </c>
      <c r="L10" s="21">
        <v>94</v>
      </c>
      <c r="M10" s="21">
        <v>127</v>
      </c>
      <c r="N10" s="26">
        <f t="shared" si="0"/>
        <v>1764</v>
      </c>
    </row>
    <row r="11" spans="1:14" x14ac:dyDescent="0.25">
      <c r="A11" s="24" t="s">
        <v>19</v>
      </c>
      <c r="B11" s="25">
        <v>76</v>
      </c>
      <c r="C11" s="25">
        <v>53</v>
      </c>
      <c r="D11" s="25">
        <v>58</v>
      </c>
      <c r="E11" s="25">
        <v>88</v>
      </c>
      <c r="F11" s="25">
        <v>204</v>
      </c>
      <c r="G11" s="25">
        <v>179</v>
      </c>
      <c r="H11" s="25">
        <v>359</v>
      </c>
      <c r="I11" s="25">
        <v>144</v>
      </c>
      <c r="J11" s="25">
        <v>61</v>
      </c>
      <c r="K11" s="25">
        <v>151</v>
      </c>
      <c r="L11" s="25">
        <v>113</v>
      </c>
      <c r="M11" s="25">
        <v>71</v>
      </c>
      <c r="N11" s="20">
        <f t="shared" si="0"/>
        <v>1557</v>
      </c>
    </row>
    <row r="12" spans="1:14" x14ac:dyDescent="0.25">
      <c r="A12" s="13" t="s">
        <v>23</v>
      </c>
      <c r="B12" s="27">
        <v>80</v>
      </c>
      <c r="C12" s="27">
        <v>169</v>
      </c>
      <c r="D12" s="27">
        <v>43</v>
      </c>
      <c r="E12" s="27">
        <v>128</v>
      </c>
      <c r="F12" s="27">
        <v>186</v>
      </c>
      <c r="G12" s="27">
        <v>173</v>
      </c>
      <c r="H12" s="27">
        <v>160</v>
      </c>
      <c r="I12" s="27">
        <v>194</v>
      </c>
      <c r="J12" s="27">
        <v>53</v>
      </c>
      <c r="K12" s="27">
        <v>161</v>
      </c>
      <c r="L12" s="27">
        <v>141</v>
      </c>
      <c r="M12" s="27">
        <v>47</v>
      </c>
      <c r="N12" s="28">
        <f t="shared" si="0"/>
        <v>1535</v>
      </c>
    </row>
    <row r="14" spans="1:14" ht="18.75" x14ac:dyDescent="0.3">
      <c r="A14" s="74" t="s">
        <v>25</v>
      </c>
      <c r="B14" s="75"/>
      <c r="C14" s="75"/>
      <c r="D14" s="75"/>
      <c r="E14" s="75"/>
      <c r="F14" s="75"/>
      <c r="G14" s="75"/>
      <c r="H14" s="75"/>
      <c r="I14" s="75"/>
      <c r="J14" s="75"/>
      <c r="K14" s="75"/>
      <c r="L14" s="75"/>
      <c r="M14" s="75"/>
      <c r="N14" s="75"/>
    </row>
    <row r="15" spans="1:14" x14ac:dyDescent="0.25">
      <c r="A15" s="10" t="s">
        <v>5</v>
      </c>
      <c r="B15" s="11" t="s">
        <v>6</v>
      </c>
      <c r="C15" s="11" t="s">
        <v>9</v>
      </c>
      <c r="D15" s="11" t="s">
        <v>7</v>
      </c>
      <c r="E15" s="11" t="s">
        <v>8</v>
      </c>
      <c r="F15" s="11" t="s">
        <v>10</v>
      </c>
      <c r="G15" s="11" t="s">
        <v>11</v>
      </c>
      <c r="H15" s="11" t="s">
        <v>12</v>
      </c>
      <c r="I15" s="11" t="s">
        <v>13</v>
      </c>
      <c r="J15" s="11" t="s">
        <v>14</v>
      </c>
      <c r="K15" s="11" t="s">
        <v>15</v>
      </c>
      <c r="L15" s="11" t="s">
        <v>16</v>
      </c>
      <c r="M15" s="11" t="s">
        <v>17</v>
      </c>
      <c r="N15" s="12" t="s">
        <v>1</v>
      </c>
    </row>
    <row r="16" spans="1:14" x14ac:dyDescent="0.25">
      <c r="A16" s="14" t="s">
        <v>21</v>
      </c>
      <c r="B16" s="63">
        <v>9366</v>
      </c>
      <c r="C16" s="63">
        <v>3192</v>
      </c>
      <c r="D16" s="63">
        <v>11865</v>
      </c>
      <c r="E16" s="63">
        <v>6426</v>
      </c>
      <c r="F16" s="63">
        <v>5691</v>
      </c>
      <c r="G16" s="63">
        <v>9639</v>
      </c>
      <c r="H16" s="63">
        <v>7728</v>
      </c>
      <c r="I16" s="63">
        <v>3759</v>
      </c>
      <c r="J16" s="63">
        <v>6216</v>
      </c>
      <c r="K16" s="63">
        <v>7749</v>
      </c>
      <c r="L16" s="63">
        <v>5292</v>
      </c>
      <c r="M16" s="63">
        <v>5481</v>
      </c>
      <c r="N16" s="64">
        <f t="shared" ref="N16:N21" si="1">SUM(B16:M16)</f>
        <v>82404</v>
      </c>
    </row>
    <row r="17" spans="1:14" x14ac:dyDescent="0.25">
      <c r="A17" s="15" t="s">
        <v>22</v>
      </c>
      <c r="B17" s="65">
        <v>2793</v>
      </c>
      <c r="C17" s="65">
        <v>4347</v>
      </c>
      <c r="D17" s="65">
        <v>8925</v>
      </c>
      <c r="E17" s="65">
        <v>3360</v>
      </c>
      <c r="F17" s="65">
        <v>5250</v>
      </c>
      <c r="G17" s="65">
        <v>4620</v>
      </c>
      <c r="H17" s="65">
        <v>5313</v>
      </c>
      <c r="I17" s="65">
        <v>8883</v>
      </c>
      <c r="J17" s="65">
        <v>2205</v>
      </c>
      <c r="K17" s="65">
        <v>1869</v>
      </c>
      <c r="L17" s="65">
        <v>3864</v>
      </c>
      <c r="M17" s="65">
        <v>10458</v>
      </c>
      <c r="N17" s="66">
        <f t="shared" si="1"/>
        <v>61887</v>
      </c>
    </row>
    <row r="18" spans="1:14" x14ac:dyDescent="0.25">
      <c r="A18" s="14" t="s">
        <v>18</v>
      </c>
      <c r="B18" s="67">
        <v>1610</v>
      </c>
      <c r="C18" s="67">
        <v>805</v>
      </c>
      <c r="D18" s="67">
        <v>759</v>
      </c>
      <c r="E18" s="67">
        <v>3358</v>
      </c>
      <c r="F18" s="67">
        <v>4232</v>
      </c>
      <c r="G18" s="67">
        <v>3266</v>
      </c>
      <c r="H18" s="67">
        <v>3220</v>
      </c>
      <c r="I18" s="67">
        <v>1104</v>
      </c>
      <c r="J18" s="67">
        <v>2162</v>
      </c>
      <c r="K18" s="67">
        <v>1978</v>
      </c>
      <c r="L18" s="67">
        <v>805</v>
      </c>
      <c r="M18" s="67">
        <v>1587</v>
      </c>
      <c r="N18" s="68">
        <f t="shared" si="1"/>
        <v>24886</v>
      </c>
    </row>
    <row r="19" spans="1:14" x14ac:dyDescent="0.25">
      <c r="A19" s="15" t="s">
        <v>20</v>
      </c>
      <c r="B19" s="65">
        <v>7832</v>
      </c>
      <c r="C19" s="65">
        <v>4796</v>
      </c>
      <c r="D19" s="65">
        <v>6732</v>
      </c>
      <c r="E19" s="65">
        <v>4664</v>
      </c>
      <c r="F19" s="65">
        <v>7128</v>
      </c>
      <c r="G19" s="65">
        <v>4048</v>
      </c>
      <c r="H19" s="65">
        <v>7568</v>
      </c>
      <c r="I19" s="65">
        <v>8404</v>
      </c>
      <c r="J19" s="65">
        <v>5896</v>
      </c>
      <c r="K19" s="65">
        <v>10824</v>
      </c>
      <c r="L19" s="65">
        <v>4136</v>
      </c>
      <c r="M19" s="65">
        <v>5588</v>
      </c>
      <c r="N19" s="66">
        <f t="shared" si="1"/>
        <v>77616</v>
      </c>
    </row>
    <row r="20" spans="1:14" x14ac:dyDescent="0.25">
      <c r="A20" s="14" t="s">
        <v>19</v>
      </c>
      <c r="B20" s="67">
        <v>988</v>
      </c>
      <c r="C20" s="67">
        <v>689</v>
      </c>
      <c r="D20" s="67">
        <v>754</v>
      </c>
      <c r="E20" s="67">
        <v>1144</v>
      </c>
      <c r="F20" s="67">
        <v>2652</v>
      </c>
      <c r="G20" s="67">
        <v>2327</v>
      </c>
      <c r="H20" s="67">
        <v>4667</v>
      </c>
      <c r="I20" s="67">
        <v>1871.9999999999998</v>
      </c>
      <c r="J20" s="67">
        <v>793</v>
      </c>
      <c r="K20" s="67">
        <v>1963</v>
      </c>
      <c r="L20" s="67">
        <v>1469</v>
      </c>
      <c r="M20" s="67">
        <v>923</v>
      </c>
      <c r="N20" s="68">
        <f t="shared" si="1"/>
        <v>20241</v>
      </c>
    </row>
    <row r="21" spans="1:14" ht="15.75" thickBot="1" x14ac:dyDescent="0.3">
      <c r="A21" s="15" t="s">
        <v>23</v>
      </c>
      <c r="B21" s="65">
        <v>1600</v>
      </c>
      <c r="C21" s="65">
        <v>3380</v>
      </c>
      <c r="D21" s="65">
        <v>860</v>
      </c>
      <c r="E21" s="65">
        <v>2560</v>
      </c>
      <c r="F21" s="65">
        <v>3720</v>
      </c>
      <c r="G21" s="65">
        <v>3460</v>
      </c>
      <c r="H21" s="65">
        <v>3200</v>
      </c>
      <c r="I21" s="65">
        <v>3880</v>
      </c>
      <c r="J21" s="65">
        <v>1060</v>
      </c>
      <c r="K21" s="65">
        <v>3220</v>
      </c>
      <c r="L21" s="65">
        <v>2820</v>
      </c>
      <c r="M21" s="65">
        <v>940</v>
      </c>
      <c r="N21" s="66">
        <f t="shared" si="1"/>
        <v>30700</v>
      </c>
    </row>
    <row r="22" spans="1:14" x14ac:dyDescent="0.25">
      <c r="A22" s="16" t="s">
        <v>1</v>
      </c>
      <c r="B22" s="17">
        <f>SUM(B16:B21)</f>
        <v>24189</v>
      </c>
      <c r="C22" s="17">
        <f t="shared" ref="C22:N22" si="2">SUM(C16:C21)</f>
        <v>17209</v>
      </c>
      <c r="D22" s="17">
        <f t="shared" si="2"/>
        <v>29895</v>
      </c>
      <c r="E22" s="17">
        <f t="shared" si="2"/>
        <v>21512</v>
      </c>
      <c r="F22" s="17">
        <f t="shared" si="2"/>
        <v>28673</v>
      </c>
      <c r="G22" s="17">
        <f t="shared" si="2"/>
        <v>27360</v>
      </c>
      <c r="H22" s="17">
        <f t="shared" si="2"/>
        <v>31696</v>
      </c>
      <c r="I22" s="17">
        <f t="shared" si="2"/>
        <v>27902</v>
      </c>
      <c r="J22" s="17">
        <f t="shared" si="2"/>
        <v>18332</v>
      </c>
      <c r="K22" s="17">
        <f t="shared" si="2"/>
        <v>27603</v>
      </c>
      <c r="L22" s="17">
        <f t="shared" si="2"/>
        <v>18386</v>
      </c>
      <c r="M22" s="17">
        <f t="shared" si="2"/>
        <v>24977</v>
      </c>
      <c r="N22" s="18">
        <f t="shared" si="2"/>
        <v>297734</v>
      </c>
    </row>
  </sheetData>
  <mergeCells count="4">
    <mergeCell ref="A14:N14"/>
    <mergeCell ref="A5:N5"/>
    <mergeCell ref="A2:N2"/>
    <mergeCell ref="A1:N1"/>
  </mergeCells>
  <dataValidations count="1">
    <dataValidation allowBlank="1" error="pavI8MeUFtEyxX2I4tky785f1e0f-4c59-4e2b-9316-8e98bb8bacad" sqref="A1:N22"/>
  </dataValidation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"/>
  <sheetViews>
    <sheetView topLeftCell="A3" workbookViewId="0">
      <selection activeCell="B7" sqref="B7"/>
    </sheetView>
  </sheetViews>
  <sheetFormatPr defaultRowHeight="15" x14ac:dyDescent="0.25"/>
  <cols>
    <col min="1" max="1" width="13.5703125" customWidth="1"/>
    <col min="2" max="9" width="11.5703125" customWidth="1"/>
    <col min="10" max="10" width="13" customWidth="1"/>
    <col min="11" max="11" width="11.5703125" customWidth="1"/>
    <col min="12" max="12" width="12.5703125" customWidth="1"/>
    <col min="13" max="13" width="12.28515625" customWidth="1"/>
    <col min="14" max="14" width="12.5703125" customWidth="1"/>
  </cols>
  <sheetData>
    <row r="1" spans="1:14" ht="23.25" x14ac:dyDescent="0.35">
      <c r="A1" s="81" t="s">
        <v>3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</row>
    <row r="2" spans="1:14" ht="15.75" thickBot="1" x14ac:dyDescent="0.3">
      <c r="A2" s="78" t="s">
        <v>26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</row>
    <row r="3" spans="1:14" s="30" customFormat="1" x14ac:dyDescent="0.25">
      <c r="A3" s="50"/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</row>
    <row r="5" spans="1:14" ht="18.75" x14ac:dyDescent="0.3">
      <c r="A5" s="74" t="s">
        <v>24</v>
      </c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</row>
    <row r="6" spans="1:14" x14ac:dyDescent="0.25">
      <c r="A6" s="10" t="s">
        <v>5</v>
      </c>
      <c r="B6" s="22" t="s">
        <v>6</v>
      </c>
      <c r="C6" s="22" t="s">
        <v>9</v>
      </c>
      <c r="D6" s="22" t="s">
        <v>7</v>
      </c>
      <c r="E6" s="22" t="s">
        <v>8</v>
      </c>
      <c r="F6" s="22" t="s">
        <v>10</v>
      </c>
      <c r="G6" s="22" t="s">
        <v>11</v>
      </c>
      <c r="H6" s="22" t="s">
        <v>12</v>
      </c>
      <c r="I6" s="22" t="s">
        <v>13</v>
      </c>
      <c r="J6" s="22" t="s">
        <v>14</v>
      </c>
      <c r="K6" s="22" t="s">
        <v>15</v>
      </c>
      <c r="L6" s="22" t="s">
        <v>16</v>
      </c>
      <c r="M6" s="22" t="s">
        <v>17</v>
      </c>
      <c r="N6" s="23" t="s">
        <v>1</v>
      </c>
    </row>
    <row r="7" spans="1:14" x14ac:dyDescent="0.25">
      <c r="A7" s="24" t="s">
        <v>21</v>
      </c>
      <c r="B7" s="25">
        <v>268</v>
      </c>
      <c r="C7" s="25">
        <v>447</v>
      </c>
      <c r="D7" s="25">
        <v>200</v>
      </c>
      <c r="E7" s="25">
        <v>284</v>
      </c>
      <c r="F7" s="25">
        <v>218</v>
      </c>
      <c r="G7" s="25">
        <v>107</v>
      </c>
      <c r="H7" s="25">
        <v>124</v>
      </c>
      <c r="I7" s="25">
        <v>196</v>
      </c>
      <c r="J7" s="25">
        <v>230</v>
      </c>
      <c r="K7" s="25">
        <v>377</v>
      </c>
      <c r="L7" s="25">
        <v>216</v>
      </c>
      <c r="M7" s="25">
        <v>121</v>
      </c>
      <c r="N7" s="20">
        <f t="shared" ref="N7:N12" si="0">SUM(B7:M7)</f>
        <v>2788</v>
      </c>
    </row>
    <row r="8" spans="1:14" x14ac:dyDescent="0.25">
      <c r="A8" s="14" t="s">
        <v>22</v>
      </c>
      <c r="B8" s="21">
        <v>367</v>
      </c>
      <c r="C8" s="21">
        <v>263</v>
      </c>
      <c r="D8" s="21">
        <v>396</v>
      </c>
      <c r="E8" s="21">
        <v>263</v>
      </c>
      <c r="F8" s="21">
        <v>348</v>
      </c>
      <c r="G8" s="21">
        <v>71</v>
      </c>
      <c r="H8" s="21">
        <v>316</v>
      </c>
      <c r="I8" s="21">
        <v>85</v>
      </c>
      <c r="J8" s="21">
        <v>199</v>
      </c>
      <c r="K8" s="21">
        <v>408</v>
      </c>
      <c r="L8" s="21">
        <v>515</v>
      </c>
      <c r="M8" s="21">
        <v>467</v>
      </c>
      <c r="N8" s="26">
        <f t="shared" si="0"/>
        <v>3698</v>
      </c>
    </row>
    <row r="9" spans="1:14" x14ac:dyDescent="0.25">
      <c r="A9" s="24" t="s">
        <v>18</v>
      </c>
      <c r="B9" s="25">
        <v>58</v>
      </c>
      <c r="C9" s="25">
        <v>70</v>
      </c>
      <c r="D9" s="25">
        <v>56</v>
      </c>
      <c r="E9" s="25">
        <v>146</v>
      </c>
      <c r="F9" s="25">
        <v>61</v>
      </c>
      <c r="G9" s="25">
        <v>168</v>
      </c>
      <c r="H9" s="25">
        <v>66</v>
      </c>
      <c r="I9" s="25">
        <v>15</v>
      </c>
      <c r="J9" s="25">
        <v>159</v>
      </c>
      <c r="K9" s="25">
        <v>71</v>
      </c>
      <c r="L9" s="25">
        <v>72</v>
      </c>
      <c r="M9" s="25">
        <v>98</v>
      </c>
      <c r="N9" s="20">
        <f t="shared" si="0"/>
        <v>1040</v>
      </c>
    </row>
    <row r="10" spans="1:14" x14ac:dyDescent="0.25">
      <c r="A10" s="14" t="s">
        <v>20</v>
      </c>
      <c r="B10" s="21">
        <v>97</v>
      </c>
      <c r="C10" s="21">
        <v>93</v>
      </c>
      <c r="D10" s="21">
        <v>171</v>
      </c>
      <c r="E10" s="21">
        <v>100</v>
      </c>
      <c r="F10" s="21">
        <v>108</v>
      </c>
      <c r="G10" s="21">
        <v>244</v>
      </c>
      <c r="H10" s="21">
        <v>102</v>
      </c>
      <c r="I10" s="21">
        <v>48</v>
      </c>
      <c r="J10" s="21">
        <v>85</v>
      </c>
      <c r="K10" s="21">
        <v>216</v>
      </c>
      <c r="L10" s="21">
        <v>164</v>
      </c>
      <c r="M10" s="21">
        <v>34</v>
      </c>
      <c r="N10" s="26">
        <f t="shared" si="0"/>
        <v>1462</v>
      </c>
    </row>
    <row r="11" spans="1:14" x14ac:dyDescent="0.25">
      <c r="A11" s="24" t="s">
        <v>19</v>
      </c>
      <c r="B11" s="25">
        <v>174</v>
      </c>
      <c r="C11" s="25">
        <v>383</v>
      </c>
      <c r="D11" s="25">
        <v>168</v>
      </c>
      <c r="E11" s="25">
        <v>150</v>
      </c>
      <c r="F11" s="25">
        <v>447</v>
      </c>
      <c r="G11" s="25">
        <v>263</v>
      </c>
      <c r="H11" s="25">
        <v>130</v>
      </c>
      <c r="I11" s="25">
        <v>174</v>
      </c>
      <c r="J11" s="25">
        <v>65</v>
      </c>
      <c r="K11" s="25">
        <v>58</v>
      </c>
      <c r="L11" s="25">
        <v>287</v>
      </c>
      <c r="M11" s="25">
        <v>46</v>
      </c>
      <c r="N11" s="20">
        <f t="shared" si="0"/>
        <v>2345</v>
      </c>
    </row>
    <row r="12" spans="1:14" x14ac:dyDescent="0.25">
      <c r="A12" s="13" t="s">
        <v>23</v>
      </c>
      <c r="B12" s="27">
        <v>138</v>
      </c>
      <c r="C12" s="27">
        <v>90</v>
      </c>
      <c r="D12" s="27">
        <v>51</v>
      </c>
      <c r="E12" s="27">
        <v>146</v>
      </c>
      <c r="F12" s="27">
        <v>59</v>
      </c>
      <c r="G12" s="27">
        <v>63</v>
      </c>
      <c r="H12" s="27">
        <v>136</v>
      </c>
      <c r="I12" s="27">
        <v>108</v>
      </c>
      <c r="J12" s="27">
        <v>40</v>
      </c>
      <c r="K12" s="27">
        <v>86</v>
      </c>
      <c r="L12" s="27">
        <v>93</v>
      </c>
      <c r="M12" s="27">
        <v>66</v>
      </c>
      <c r="N12" s="28">
        <f t="shared" si="0"/>
        <v>1076</v>
      </c>
    </row>
    <row r="14" spans="1:14" ht="18.75" x14ac:dyDescent="0.3">
      <c r="A14" s="74" t="s">
        <v>25</v>
      </c>
      <c r="B14" s="75"/>
      <c r="C14" s="75"/>
      <c r="D14" s="75"/>
      <c r="E14" s="75"/>
      <c r="F14" s="75"/>
      <c r="G14" s="75"/>
      <c r="H14" s="75"/>
      <c r="I14" s="75"/>
      <c r="J14" s="75"/>
      <c r="K14" s="75"/>
      <c r="L14" s="75"/>
      <c r="M14" s="75"/>
      <c r="N14" s="75"/>
    </row>
    <row r="15" spans="1:14" x14ac:dyDescent="0.25">
      <c r="A15" s="10" t="s">
        <v>5</v>
      </c>
      <c r="B15" s="11" t="s">
        <v>6</v>
      </c>
      <c r="C15" s="11" t="s">
        <v>9</v>
      </c>
      <c r="D15" s="11" t="s">
        <v>7</v>
      </c>
      <c r="E15" s="11" t="s">
        <v>8</v>
      </c>
      <c r="F15" s="11" t="s">
        <v>10</v>
      </c>
      <c r="G15" s="11" t="s">
        <v>11</v>
      </c>
      <c r="H15" s="11" t="s">
        <v>12</v>
      </c>
      <c r="I15" s="11" t="s">
        <v>13</v>
      </c>
      <c r="J15" s="11" t="s">
        <v>14</v>
      </c>
      <c r="K15" s="11" t="s">
        <v>15</v>
      </c>
      <c r="L15" s="11" t="s">
        <v>16</v>
      </c>
      <c r="M15" s="11" t="s">
        <v>17</v>
      </c>
      <c r="N15" s="12" t="s">
        <v>1</v>
      </c>
    </row>
    <row r="16" spans="1:14" x14ac:dyDescent="0.25">
      <c r="A16" s="14" t="s">
        <v>21</v>
      </c>
      <c r="B16" s="63">
        <v>5628</v>
      </c>
      <c r="C16" s="63">
        <v>9387</v>
      </c>
      <c r="D16" s="63">
        <v>4200</v>
      </c>
      <c r="E16" s="63">
        <v>5964</v>
      </c>
      <c r="F16" s="63">
        <v>4578</v>
      </c>
      <c r="G16" s="63">
        <v>2247</v>
      </c>
      <c r="H16" s="63">
        <v>2604</v>
      </c>
      <c r="I16" s="63">
        <v>4116</v>
      </c>
      <c r="J16" s="63">
        <v>4830</v>
      </c>
      <c r="K16" s="63">
        <v>7917</v>
      </c>
      <c r="L16" s="63">
        <v>4536</v>
      </c>
      <c r="M16" s="63">
        <v>2541</v>
      </c>
      <c r="N16" s="64">
        <f t="shared" ref="N16:N21" si="1">SUM(B16:M16)</f>
        <v>58548</v>
      </c>
    </row>
    <row r="17" spans="1:14" x14ac:dyDescent="0.25">
      <c r="A17" s="15" t="s">
        <v>22</v>
      </c>
      <c r="B17" s="65">
        <v>7707</v>
      </c>
      <c r="C17" s="65">
        <v>5523</v>
      </c>
      <c r="D17" s="65">
        <v>8316</v>
      </c>
      <c r="E17" s="65">
        <v>5523</v>
      </c>
      <c r="F17" s="65">
        <v>7308</v>
      </c>
      <c r="G17" s="65">
        <v>1491</v>
      </c>
      <c r="H17" s="65">
        <v>6636</v>
      </c>
      <c r="I17" s="65">
        <v>1785</v>
      </c>
      <c r="J17" s="65">
        <v>4179</v>
      </c>
      <c r="K17" s="65">
        <v>8568</v>
      </c>
      <c r="L17" s="65">
        <v>10815</v>
      </c>
      <c r="M17" s="65">
        <v>9807</v>
      </c>
      <c r="N17" s="66">
        <f t="shared" si="1"/>
        <v>77658</v>
      </c>
    </row>
    <row r="18" spans="1:14" x14ac:dyDescent="0.25">
      <c r="A18" s="14" t="s">
        <v>18</v>
      </c>
      <c r="B18" s="67">
        <v>1334</v>
      </c>
      <c r="C18" s="67">
        <v>1610</v>
      </c>
      <c r="D18" s="67">
        <v>1288</v>
      </c>
      <c r="E18" s="67">
        <v>3358</v>
      </c>
      <c r="F18" s="67">
        <v>1403</v>
      </c>
      <c r="G18" s="67">
        <v>3864</v>
      </c>
      <c r="H18" s="67">
        <v>1518</v>
      </c>
      <c r="I18" s="67">
        <v>345</v>
      </c>
      <c r="J18" s="67">
        <v>3657</v>
      </c>
      <c r="K18" s="67">
        <v>1633</v>
      </c>
      <c r="L18" s="67">
        <v>1656</v>
      </c>
      <c r="M18" s="67">
        <v>2254</v>
      </c>
      <c r="N18" s="68">
        <f t="shared" si="1"/>
        <v>23920</v>
      </c>
    </row>
    <row r="19" spans="1:14" x14ac:dyDescent="0.25">
      <c r="A19" s="15" t="s">
        <v>20</v>
      </c>
      <c r="B19" s="65">
        <v>4268</v>
      </c>
      <c r="C19" s="65">
        <v>4092</v>
      </c>
      <c r="D19" s="65">
        <v>7524</v>
      </c>
      <c r="E19" s="65">
        <v>4400</v>
      </c>
      <c r="F19" s="65">
        <v>4752</v>
      </c>
      <c r="G19" s="65">
        <v>10736</v>
      </c>
      <c r="H19" s="65">
        <v>4488</v>
      </c>
      <c r="I19" s="65">
        <v>2112</v>
      </c>
      <c r="J19" s="65">
        <v>3740</v>
      </c>
      <c r="K19" s="65">
        <v>9504</v>
      </c>
      <c r="L19" s="65">
        <v>7216</v>
      </c>
      <c r="M19" s="65">
        <v>1496</v>
      </c>
      <c r="N19" s="66">
        <f t="shared" si="1"/>
        <v>64328</v>
      </c>
    </row>
    <row r="20" spans="1:14" x14ac:dyDescent="0.25">
      <c r="A20" s="14" t="s">
        <v>19</v>
      </c>
      <c r="B20" s="67">
        <v>2262</v>
      </c>
      <c r="C20" s="67">
        <v>4979</v>
      </c>
      <c r="D20" s="67">
        <v>2184</v>
      </c>
      <c r="E20" s="67">
        <v>1950</v>
      </c>
      <c r="F20" s="67">
        <v>5811</v>
      </c>
      <c r="G20" s="67">
        <v>3418.9999999999995</v>
      </c>
      <c r="H20" s="67">
        <v>1690</v>
      </c>
      <c r="I20" s="67">
        <v>2262</v>
      </c>
      <c r="J20" s="67">
        <v>845</v>
      </c>
      <c r="K20" s="67">
        <v>754</v>
      </c>
      <c r="L20" s="67">
        <v>3731</v>
      </c>
      <c r="M20" s="67">
        <v>598</v>
      </c>
      <c r="N20" s="68">
        <f t="shared" si="1"/>
        <v>30485</v>
      </c>
    </row>
    <row r="21" spans="1:14" ht="15.75" thickBot="1" x14ac:dyDescent="0.3">
      <c r="A21" s="15" t="s">
        <v>23</v>
      </c>
      <c r="B21" s="65">
        <v>2760</v>
      </c>
      <c r="C21" s="65">
        <v>1800</v>
      </c>
      <c r="D21" s="65">
        <v>1020</v>
      </c>
      <c r="E21" s="65">
        <v>2920</v>
      </c>
      <c r="F21" s="65">
        <v>1180</v>
      </c>
      <c r="G21" s="65">
        <v>1260</v>
      </c>
      <c r="H21" s="65">
        <v>2720</v>
      </c>
      <c r="I21" s="65">
        <v>2160</v>
      </c>
      <c r="J21" s="65">
        <v>800</v>
      </c>
      <c r="K21" s="65">
        <v>1720</v>
      </c>
      <c r="L21" s="65">
        <v>1860</v>
      </c>
      <c r="M21" s="65">
        <v>1320</v>
      </c>
      <c r="N21" s="66">
        <f t="shared" si="1"/>
        <v>21520</v>
      </c>
    </row>
    <row r="22" spans="1:14" x14ac:dyDescent="0.25">
      <c r="A22" s="16" t="s">
        <v>1</v>
      </c>
      <c r="B22" s="17">
        <f>SUM(B16:B21)</f>
        <v>23959</v>
      </c>
      <c r="C22" s="17">
        <f t="shared" ref="C22:N22" si="2">SUM(C16:C21)</f>
        <v>27391</v>
      </c>
      <c r="D22" s="17">
        <f t="shared" si="2"/>
        <v>24532</v>
      </c>
      <c r="E22" s="17">
        <f t="shared" si="2"/>
        <v>24115</v>
      </c>
      <c r="F22" s="17">
        <f t="shared" si="2"/>
        <v>25032</v>
      </c>
      <c r="G22" s="17">
        <f t="shared" si="2"/>
        <v>23017</v>
      </c>
      <c r="H22" s="17">
        <f t="shared" si="2"/>
        <v>19656</v>
      </c>
      <c r="I22" s="17">
        <f t="shared" si="2"/>
        <v>12780</v>
      </c>
      <c r="J22" s="17">
        <f t="shared" si="2"/>
        <v>18051</v>
      </c>
      <c r="K22" s="17">
        <f t="shared" si="2"/>
        <v>30096</v>
      </c>
      <c r="L22" s="17">
        <f t="shared" si="2"/>
        <v>29814</v>
      </c>
      <c r="M22" s="17">
        <f t="shared" si="2"/>
        <v>18016</v>
      </c>
      <c r="N22" s="18">
        <f t="shared" si="2"/>
        <v>276459</v>
      </c>
    </row>
  </sheetData>
  <mergeCells count="4">
    <mergeCell ref="A14:N14"/>
    <mergeCell ref="A5:N5"/>
    <mergeCell ref="A2:N2"/>
    <mergeCell ref="A1:N1"/>
  </mergeCells>
  <dataValidations count="1">
    <dataValidation allowBlank="1" error="pavI8MeUFtEyxX2I4tky785f1e0f-4c59-4e2b-9316-8e98bb8bacad" sqref="A1:N22"/>
  </dataValidation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"/>
  <sheetViews>
    <sheetView topLeftCell="A4" workbookViewId="0">
      <selection activeCell="B16" sqref="B16:M21"/>
    </sheetView>
  </sheetViews>
  <sheetFormatPr defaultRowHeight="15" x14ac:dyDescent="0.25"/>
  <cols>
    <col min="1" max="1" width="13.5703125" customWidth="1"/>
    <col min="2" max="9" width="11.5703125" customWidth="1"/>
    <col min="10" max="10" width="13" customWidth="1"/>
    <col min="11" max="11" width="11.5703125" customWidth="1"/>
    <col min="12" max="12" width="12.5703125" customWidth="1"/>
    <col min="13" max="13" width="12.28515625" customWidth="1"/>
    <col min="14" max="14" width="12.5703125" customWidth="1"/>
  </cols>
  <sheetData>
    <row r="1" spans="1:14" ht="23.25" x14ac:dyDescent="0.35">
      <c r="A1" s="81" t="s">
        <v>3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</row>
    <row r="2" spans="1:14" ht="15.75" thickBot="1" x14ac:dyDescent="0.3">
      <c r="A2" s="78"/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</row>
    <row r="3" spans="1:14" s="30" customFormat="1" x14ac:dyDescent="0.25">
      <c r="A3" s="50"/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</row>
    <row r="5" spans="1:14" ht="18.75" x14ac:dyDescent="0.3">
      <c r="A5" s="74" t="s">
        <v>24</v>
      </c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</row>
    <row r="6" spans="1:14" x14ac:dyDescent="0.25">
      <c r="A6" s="10" t="s">
        <v>5</v>
      </c>
      <c r="B6" s="22" t="s">
        <v>6</v>
      </c>
      <c r="C6" s="22" t="s">
        <v>9</v>
      </c>
      <c r="D6" s="22" t="s">
        <v>7</v>
      </c>
      <c r="E6" s="22" t="s">
        <v>8</v>
      </c>
      <c r="F6" s="22" t="s">
        <v>10</v>
      </c>
      <c r="G6" s="22" t="s">
        <v>11</v>
      </c>
      <c r="H6" s="22" t="s">
        <v>12</v>
      </c>
      <c r="I6" s="22" t="s">
        <v>13</v>
      </c>
      <c r="J6" s="22" t="s">
        <v>14</v>
      </c>
      <c r="K6" s="22" t="s">
        <v>15</v>
      </c>
      <c r="L6" s="22" t="s">
        <v>16</v>
      </c>
      <c r="M6" s="22" t="s">
        <v>17</v>
      </c>
      <c r="N6" s="23" t="s">
        <v>1</v>
      </c>
    </row>
    <row r="7" spans="1:14" x14ac:dyDescent="0.25">
      <c r="A7" s="24" t="s">
        <v>21</v>
      </c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0">
        <f t="shared" ref="N7:N12" si="0">SUM(B7:M7)</f>
        <v>0</v>
      </c>
    </row>
    <row r="8" spans="1:14" x14ac:dyDescent="0.25">
      <c r="A8" s="14" t="s">
        <v>22</v>
      </c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6">
        <f t="shared" si="0"/>
        <v>0</v>
      </c>
    </row>
    <row r="9" spans="1:14" x14ac:dyDescent="0.25">
      <c r="A9" s="24" t="s">
        <v>18</v>
      </c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0">
        <f t="shared" si="0"/>
        <v>0</v>
      </c>
    </row>
    <row r="10" spans="1:14" x14ac:dyDescent="0.25">
      <c r="A10" s="14" t="s">
        <v>20</v>
      </c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6">
        <f t="shared" si="0"/>
        <v>0</v>
      </c>
    </row>
    <row r="11" spans="1:14" x14ac:dyDescent="0.25">
      <c r="A11" s="24" t="s">
        <v>19</v>
      </c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0">
        <f t="shared" si="0"/>
        <v>0</v>
      </c>
    </row>
    <row r="12" spans="1:14" x14ac:dyDescent="0.25">
      <c r="A12" s="13" t="s">
        <v>23</v>
      </c>
      <c r="B12" s="27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8">
        <f t="shared" si="0"/>
        <v>0</v>
      </c>
    </row>
    <row r="14" spans="1:14" ht="18.75" x14ac:dyDescent="0.3">
      <c r="A14" s="74" t="s">
        <v>25</v>
      </c>
      <c r="B14" s="75"/>
      <c r="C14" s="75"/>
      <c r="D14" s="75"/>
      <c r="E14" s="75"/>
      <c r="F14" s="75"/>
      <c r="G14" s="75"/>
      <c r="H14" s="75"/>
      <c r="I14" s="75"/>
      <c r="J14" s="75"/>
      <c r="K14" s="75"/>
      <c r="L14" s="75"/>
      <c r="M14" s="75"/>
      <c r="N14" s="75"/>
    </row>
    <row r="15" spans="1:14" x14ac:dyDescent="0.25">
      <c r="A15" s="10" t="s">
        <v>5</v>
      </c>
      <c r="B15" s="11" t="s">
        <v>6</v>
      </c>
      <c r="C15" s="11" t="s">
        <v>9</v>
      </c>
      <c r="D15" s="11" t="s">
        <v>7</v>
      </c>
      <c r="E15" s="11" t="s">
        <v>8</v>
      </c>
      <c r="F15" s="11" t="s">
        <v>10</v>
      </c>
      <c r="G15" s="11" t="s">
        <v>11</v>
      </c>
      <c r="H15" s="11" t="s">
        <v>12</v>
      </c>
      <c r="I15" s="11" t="s">
        <v>13</v>
      </c>
      <c r="J15" s="11" t="s">
        <v>14</v>
      </c>
      <c r="K15" s="11" t="s">
        <v>15</v>
      </c>
      <c r="L15" s="11" t="s">
        <v>16</v>
      </c>
      <c r="M15" s="11" t="s">
        <v>17</v>
      </c>
      <c r="N15" s="12" t="s">
        <v>1</v>
      </c>
    </row>
    <row r="16" spans="1:14" x14ac:dyDescent="0.25">
      <c r="A16" s="14" t="s">
        <v>21</v>
      </c>
      <c r="B16" s="63"/>
      <c r="C16" s="63"/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4">
        <f t="shared" ref="N16:N21" si="1">SUM(B16:M16)</f>
        <v>0</v>
      </c>
    </row>
    <row r="17" spans="1:14" x14ac:dyDescent="0.25">
      <c r="A17" s="15" t="s">
        <v>22</v>
      </c>
      <c r="B17" s="65"/>
      <c r="C17" s="65"/>
      <c r="D17" s="65"/>
      <c r="E17" s="65"/>
      <c r="F17" s="65"/>
      <c r="G17" s="65"/>
      <c r="H17" s="65"/>
      <c r="I17" s="65"/>
      <c r="J17" s="65"/>
      <c r="K17" s="65"/>
      <c r="L17" s="65"/>
      <c r="M17" s="65"/>
      <c r="N17" s="66">
        <f t="shared" si="1"/>
        <v>0</v>
      </c>
    </row>
    <row r="18" spans="1:14" x14ac:dyDescent="0.25">
      <c r="A18" s="14" t="s">
        <v>18</v>
      </c>
      <c r="B18" s="67"/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8">
        <f t="shared" si="1"/>
        <v>0</v>
      </c>
    </row>
    <row r="19" spans="1:14" x14ac:dyDescent="0.25">
      <c r="A19" s="15" t="s">
        <v>20</v>
      </c>
      <c r="B19" s="65"/>
      <c r="C19" s="65"/>
      <c r="D19" s="65"/>
      <c r="E19" s="65"/>
      <c r="F19" s="65"/>
      <c r="G19" s="65"/>
      <c r="H19" s="65"/>
      <c r="I19" s="65"/>
      <c r="J19" s="65"/>
      <c r="K19" s="65"/>
      <c r="L19" s="65"/>
      <c r="M19" s="65"/>
      <c r="N19" s="66">
        <f t="shared" si="1"/>
        <v>0</v>
      </c>
    </row>
    <row r="20" spans="1:14" x14ac:dyDescent="0.25">
      <c r="A20" s="14" t="s">
        <v>19</v>
      </c>
      <c r="B20" s="67"/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8">
        <f t="shared" si="1"/>
        <v>0</v>
      </c>
    </row>
    <row r="21" spans="1:14" ht="15.75" thickBot="1" x14ac:dyDescent="0.3">
      <c r="A21" s="15" t="s">
        <v>23</v>
      </c>
      <c r="B21" s="65"/>
      <c r="C21" s="65"/>
      <c r="D21" s="65"/>
      <c r="E21" s="65"/>
      <c r="F21" s="65"/>
      <c r="G21" s="65"/>
      <c r="H21" s="65"/>
      <c r="I21" s="65"/>
      <c r="J21" s="65"/>
      <c r="K21" s="65"/>
      <c r="L21" s="65"/>
      <c r="M21" s="65"/>
      <c r="N21" s="66">
        <f t="shared" si="1"/>
        <v>0</v>
      </c>
    </row>
    <row r="22" spans="1:14" x14ac:dyDescent="0.25">
      <c r="A22" s="16" t="s">
        <v>1</v>
      </c>
      <c r="B22" s="17">
        <f>SUM(B16:B21)</f>
        <v>0</v>
      </c>
      <c r="C22" s="17">
        <f t="shared" ref="C22:N22" si="2">SUM(C16:C21)</f>
        <v>0</v>
      </c>
      <c r="D22" s="17">
        <f t="shared" si="2"/>
        <v>0</v>
      </c>
      <c r="E22" s="17">
        <f t="shared" si="2"/>
        <v>0</v>
      </c>
      <c r="F22" s="17">
        <f t="shared" si="2"/>
        <v>0</v>
      </c>
      <c r="G22" s="17">
        <f t="shared" si="2"/>
        <v>0</v>
      </c>
      <c r="H22" s="17">
        <f t="shared" si="2"/>
        <v>0</v>
      </c>
      <c r="I22" s="17">
        <f t="shared" si="2"/>
        <v>0</v>
      </c>
      <c r="J22" s="17">
        <f t="shared" si="2"/>
        <v>0</v>
      </c>
      <c r="K22" s="17">
        <f t="shared" si="2"/>
        <v>0</v>
      </c>
      <c r="L22" s="17">
        <f t="shared" si="2"/>
        <v>0</v>
      </c>
      <c r="M22" s="17">
        <f t="shared" si="2"/>
        <v>0</v>
      </c>
      <c r="N22" s="18">
        <f t="shared" si="2"/>
        <v>0</v>
      </c>
    </row>
  </sheetData>
  <mergeCells count="4">
    <mergeCell ref="A1:N1"/>
    <mergeCell ref="A2:N2"/>
    <mergeCell ref="A5:N5"/>
    <mergeCell ref="A14:N14"/>
  </mergeCells>
  <dataValidations count="1">
    <dataValidation allowBlank="1" error="pavI8MeUFtEyxX2I4tky785f1e0f-4c59-4e2b-9316-8e98bb8bacad" sqref="A1:N22"/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"/>
  <sheetViews>
    <sheetView view="pageLayout" zoomScaleNormal="100" workbookViewId="0">
      <selection sqref="A1:N1"/>
    </sheetView>
  </sheetViews>
  <sheetFormatPr defaultRowHeight="15" x14ac:dyDescent="0.25"/>
  <cols>
    <col min="1" max="1" width="15.42578125" customWidth="1"/>
    <col min="2" max="9" width="11.5703125" customWidth="1"/>
    <col min="10" max="10" width="13" customWidth="1"/>
    <col min="11" max="11" width="11.5703125" customWidth="1"/>
    <col min="12" max="12" width="12.5703125" customWidth="1"/>
    <col min="13" max="13" width="12.28515625" customWidth="1"/>
    <col min="14" max="14" width="12.5703125" customWidth="1"/>
  </cols>
  <sheetData>
    <row r="1" spans="1:14" ht="23.25" x14ac:dyDescent="0.35">
      <c r="A1" s="83" t="s">
        <v>3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</row>
    <row r="2" spans="1:14" ht="15.75" x14ac:dyDescent="0.25">
      <c r="A2" s="84" t="s">
        <v>28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</row>
    <row r="3" spans="1:14" s="30" customFormat="1" x14ac:dyDescent="0.25">
      <c r="A3" s="50" t="s">
        <v>29</v>
      </c>
      <c r="B3" s="52">
        <f ca="1">TODAY()</f>
        <v>45548</v>
      </c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</row>
    <row r="5" spans="1:14" ht="18.75" x14ac:dyDescent="0.3">
      <c r="A5" s="85" t="s">
        <v>24</v>
      </c>
      <c r="B5" s="85"/>
      <c r="C5" s="85"/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</row>
    <row r="6" spans="1:14" ht="15.75" thickBot="1" x14ac:dyDescent="0.3">
      <c r="A6" s="33" t="s">
        <v>5</v>
      </c>
      <c r="B6" s="34" t="s">
        <v>6</v>
      </c>
      <c r="C6" s="34" t="s">
        <v>9</v>
      </c>
      <c r="D6" s="34" t="s">
        <v>7</v>
      </c>
      <c r="E6" s="34" t="s">
        <v>8</v>
      </c>
      <c r="F6" s="34" t="s">
        <v>10</v>
      </c>
      <c r="G6" s="34" t="s">
        <v>11</v>
      </c>
      <c r="H6" s="34" t="s">
        <v>12</v>
      </c>
      <c r="I6" s="34" t="s">
        <v>13</v>
      </c>
      <c r="J6" s="34" t="s">
        <v>14</v>
      </c>
      <c r="K6" s="34" t="s">
        <v>15</v>
      </c>
      <c r="L6" s="34" t="s">
        <v>16</v>
      </c>
      <c r="M6" s="34" t="s">
        <v>17</v>
      </c>
      <c r="N6" s="34" t="s">
        <v>1</v>
      </c>
    </row>
    <row r="7" spans="1:14" ht="15.75" thickTop="1" x14ac:dyDescent="0.25">
      <c r="A7" s="35" t="s">
        <v>21</v>
      </c>
      <c r="B7" s="36">
        <f>SUM('Marina Del Rey'!B7,'Venice Beach'!B7,'Santa Monica'!B9)</f>
        <v>847</v>
      </c>
      <c r="C7" s="36">
        <f>SUM('Marina Del Rey'!C7,'Venice Beach'!C7,'Santa Monica'!C9)</f>
        <v>876</v>
      </c>
      <c r="D7" s="36">
        <f>SUM('Marina Del Rey'!D7,'Venice Beach'!D7,'Santa Monica'!D9)</f>
        <v>907</v>
      </c>
      <c r="E7" s="36">
        <f>SUM('Marina Del Rey'!E7,'Venice Beach'!E7,'Santa Monica'!E9)</f>
        <v>718</v>
      </c>
      <c r="F7" s="36">
        <f>SUM('Marina Del Rey'!F7,'Venice Beach'!F7,'Santa Monica'!F9)</f>
        <v>630</v>
      </c>
      <c r="G7" s="36">
        <f>SUM('Marina Del Rey'!G7,'Venice Beach'!G7,'Santa Monica'!G9)</f>
        <v>1083</v>
      </c>
      <c r="H7" s="36">
        <f>SUM('Marina Del Rey'!H7,'Venice Beach'!H7,'Santa Monica'!H9)</f>
        <v>708</v>
      </c>
      <c r="I7" s="36">
        <f>SUM('Marina Del Rey'!I7,'Venice Beach'!I7,'Santa Monica'!I9)</f>
        <v>715</v>
      </c>
      <c r="J7" s="36">
        <f>SUM('Marina Del Rey'!J7,'Venice Beach'!J7,'Santa Monica'!J9)</f>
        <v>964</v>
      </c>
      <c r="K7" s="36">
        <f>SUM('Marina Del Rey'!K7,'Venice Beach'!K7,'Santa Monica'!K9)</f>
        <v>893</v>
      </c>
      <c r="L7" s="36">
        <f>SUM('Marina Del Rey'!L7,'Venice Beach'!L7,'Santa Monica'!L9)</f>
        <v>717</v>
      </c>
      <c r="M7" s="36">
        <f>SUM('Marina Del Rey'!M7,'Venice Beach'!M7,'Santa Monica'!M9)</f>
        <v>474</v>
      </c>
      <c r="N7" s="36">
        <f t="shared" ref="N7:N12" si="0">SUM(B7:M7)</f>
        <v>9532</v>
      </c>
    </row>
    <row r="8" spans="1:14" x14ac:dyDescent="0.25">
      <c r="A8" s="37" t="s">
        <v>22</v>
      </c>
      <c r="B8" s="29">
        <f>SUM('Marina Del Rey'!B8,'Venice Beach'!B8,'Santa Monica'!B10)</f>
        <v>840</v>
      </c>
      <c r="C8" s="29">
        <f>SUM('Marina Del Rey'!C8,'Venice Beach'!C8,'Santa Monica'!C10)</f>
        <v>790</v>
      </c>
      <c r="D8" s="29">
        <f>SUM('Marina Del Rey'!D8,'Venice Beach'!D8,'Santa Monica'!D10)</f>
        <v>1022</v>
      </c>
      <c r="E8" s="29">
        <f>SUM('Marina Del Rey'!E8,'Venice Beach'!E8,'Santa Monica'!E10)</f>
        <v>908</v>
      </c>
      <c r="F8" s="29">
        <f>SUM('Marina Del Rey'!F8,'Venice Beach'!F8,'Santa Monica'!F10)</f>
        <v>794</v>
      </c>
      <c r="G8" s="29">
        <f>SUM('Marina Del Rey'!G8,'Venice Beach'!G8,'Santa Monica'!G10)</f>
        <v>571</v>
      </c>
      <c r="H8" s="29">
        <f>SUM('Marina Del Rey'!H8,'Venice Beach'!H8,'Santa Monica'!H10)</f>
        <v>642</v>
      </c>
      <c r="I8" s="29">
        <f>SUM('Marina Del Rey'!I8,'Venice Beach'!I8,'Santa Monica'!I10)</f>
        <v>608</v>
      </c>
      <c r="J8" s="29">
        <f>SUM('Marina Del Rey'!J8,'Venice Beach'!J8,'Santa Monica'!J10)</f>
        <v>468</v>
      </c>
      <c r="K8" s="29">
        <f>SUM('Marina Del Rey'!K8,'Venice Beach'!K8,'Santa Monica'!K10)</f>
        <v>1005</v>
      </c>
      <c r="L8" s="29">
        <f>SUM('Marina Del Rey'!L8,'Venice Beach'!L8,'Santa Monica'!L10)</f>
        <v>774</v>
      </c>
      <c r="M8" s="29">
        <f>SUM('Marina Del Rey'!M8,'Venice Beach'!M8,'Santa Monica'!M10)</f>
        <v>1245</v>
      </c>
      <c r="N8" s="29">
        <f t="shared" si="0"/>
        <v>9667</v>
      </c>
    </row>
    <row r="9" spans="1:14" x14ac:dyDescent="0.25">
      <c r="A9" s="38" t="s">
        <v>18</v>
      </c>
      <c r="B9" s="39">
        <f>SUM('Marina Del Rey'!B9,'Venice Beach'!B9,'Santa Monica'!B11)</f>
        <v>156</v>
      </c>
      <c r="C9" s="39">
        <f>SUM('Marina Del Rey'!C9,'Venice Beach'!C9,'Santa Monica'!C11)</f>
        <v>148</v>
      </c>
      <c r="D9" s="39">
        <f>SUM('Marina Del Rey'!D9,'Venice Beach'!D9,'Santa Monica'!D11)</f>
        <v>175</v>
      </c>
      <c r="E9" s="39">
        <f>SUM('Marina Del Rey'!E9,'Venice Beach'!E9,'Santa Monica'!E11)</f>
        <v>495</v>
      </c>
      <c r="F9" s="39">
        <f>SUM('Marina Del Rey'!F9,'Venice Beach'!F9,'Santa Monica'!F11)</f>
        <v>330</v>
      </c>
      <c r="G9" s="39">
        <f>SUM('Marina Del Rey'!G9,'Venice Beach'!G9,'Santa Monica'!G11)</f>
        <v>357</v>
      </c>
      <c r="H9" s="39">
        <f>SUM('Marina Del Rey'!H9,'Venice Beach'!H9,'Santa Monica'!H11)</f>
        <v>371</v>
      </c>
      <c r="I9" s="39">
        <f>SUM('Marina Del Rey'!I9,'Venice Beach'!I9,'Santa Monica'!I11)</f>
        <v>126</v>
      </c>
      <c r="J9" s="39">
        <f>SUM('Marina Del Rey'!J9,'Venice Beach'!J9,'Santa Monica'!J11)</f>
        <v>275</v>
      </c>
      <c r="K9" s="39">
        <f>SUM('Marina Del Rey'!K9,'Venice Beach'!K9,'Santa Monica'!K11)</f>
        <v>270</v>
      </c>
      <c r="L9" s="39">
        <f>SUM('Marina Del Rey'!L9,'Venice Beach'!L9,'Santa Monica'!L11)</f>
        <v>136</v>
      </c>
      <c r="M9" s="39">
        <f>SUM('Marina Del Rey'!M9,'Venice Beach'!M9,'Santa Monica'!M11)</f>
        <v>333</v>
      </c>
      <c r="N9" s="39">
        <f t="shared" si="0"/>
        <v>3172</v>
      </c>
    </row>
    <row r="10" spans="1:14" x14ac:dyDescent="0.25">
      <c r="A10" s="37" t="s">
        <v>20</v>
      </c>
      <c r="B10" s="29">
        <f>SUM('Marina Del Rey'!B10,'Venice Beach'!B10,'Santa Monica'!B12)</f>
        <v>394</v>
      </c>
      <c r="C10" s="29">
        <f>SUM('Marina Del Rey'!C10,'Venice Beach'!C10,'Santa Monica'!C12)</f>
        <v>263</v>
      </c>
      <c r="D10" s="29">
        <f>SUM('Marina Del Rey'!D10,'Venice Beach'!D10,'Santa Monica'!D12)</f>
        <v>589</v>
      </c>
      <c r="E10" s="29">
        <f>SUM('Marina Del Rey'!E10,'Venice Beach'!E10,'Santa Monica'!E12)</f>
        <v>298</v>
      </c>
      <c r="F10" s="29">
        <f>SUM('Marina Del Rey'!F10,'Venice Beach'!F10,'Santa Monica'!F12)</f>
        <v>521</v>
      </c>
      <c r="G10" s="29">
        <f>SUM('Marina Del Rey'!G10,'Venice Beach'!G10,'Santa Monica'!G12)</f>
        <v>387</v>
      </c>
      <c r="H10" s="29">
        <f>SUM('Marina Del Rey'!H10,'Venice Beach'!H10,'Santa Monica'!H12)</f>
        <v>400</v>
      </c>
      <c r="I10" s="29">
        <f>SUM('Marina Del Rey'!I10,'Venice Beach'!I10,'Santa Monica'!I12)</f>
        <v>330</v>
      </c>
      <c r="J10" s="29">
        <f>SUM('Marina Del Rey'!J10,'Venice Beach'!J10,'Santa Monica'!J12)</f>
        <v>392</v>
      </c>
      <c r="K10" s="29">
        <f>SUM('Marina Del Rey'!K10,'Venice Beach'!K10,'Santa Monica'!K12)</f>
        <v>630</v>
      </c>
      <c r="L10" s="29">
        <f>SUM('Marina Del Rey'!L10,'Venice Beach'!L10,'Santa Monica'!L12)</f>
        <v>337</v>
      </c>
      <c r="M10" s="29">
        <f>SUM('Marina Del Rey'!M10,'Venice Beach'!M10,'Santa Monica'!M12)</f>
        <v>241</v>
      </c>
      <c r="N10" s="29">
        <f t="shared" si="0"/>
        <v>4782</v>
      </c>
    </row>
    <row r="11" spans="1:14" x14ac:dyDescent="0.25">
      <c r="A11" s="38" t="s">
        <v>19</v>
      </c>
      <c r="B11" s="39">
        <f>SUM('Marina Del Rey'!B11,'Venice Beach'!B11,'Santa Monica'!B13)</f>
        <v>435</v>
      </c>
      <c r="C11" s="39">
        <f>SUM('Marina Del Rey'!C11,'Venice Beach'!C11,'Santa Monica'!C13)</f>
        <v>788</v>
      </c>
      <c r="D11" s="39">
        <f>SUM('Marina Del Rey'!D11,'Venice Beach'!D11,'Santa Monica'!D13)</f>
        <v>528</v>
      </c>
      <c r="E11" s="39">
        <f>SUM('Marina Del Rey'!E11,'Venice Beach'!E11,'Santa Monica'!E13)</f>
        <v>410</v>
      </c>
      <c r="F11" s="39">
        <f>SUM('Marina Del Rey'!F11,'Venice Beach'!F11,'Santa Monica'!F13)</f>
        <v>806</v>
      </c>
      <c r="G11" s="39">
        <f>SUM('Marina Del Rey'!G11,'Venice Beach'!G11,'Santa Monica'!G13)</f>
        <v>597</v>
      </c>
      <c r="H11" s="39">
        <f>SUM('Marina Del Rey'!H11,'Venice Beach'!H11,'Santa Monica'!H13)</f>
        <v>678</v>
      </c>
      <c r="I11" s="39">
        <f>SUM('Marina Del Rey'!I11,'Venice Beach'!I11,'Santa Monica'!I13)</f>
        <v>358</v>
      </c>
      <c r="J11" s="39">
        <f>SUM('Marina Del Rey'!J11,'Venice Beach'!J11,'Santa Monica'!J13)</f>
        <v>211</v>
      </c>
      <c r="K11" s="39">
        <f>SUM('Marina Del Rey'!K11,'Venice Beach'!K11,'Santa Monica'!K13)</f>
        <v>515</v>
      </c>
      <c r="L11" s="39">
        <f>SUM('Marina Del Rey'!L11,'Venice Beach'!L11,'Santa Monica'!L13)</f>
        <v>592</v>
      </c>
      <c r="M11" s="39">
        <f>SUM('Marina Del Rey'!M11,'Venice Beach'!M11,'Santa Monica'!M13)</f>
        <v>337</v>
      </c>
      <c r="N11" s="39">
        <f t="shared" si="0"/>
        <v>6255</v>
      </c>
    </row>
    <row r="12" spans="1:14" x14ac:dyDescent="0.25">
      <c r="A12" s="37" t="s">
        <v>23</v>
      </c>
      <c r="B12" s="29">
        <f>SUM('Marina Del Rey'!B12,'Venice Beach'!B12,'Santa Monica'!B14)</f>
        <v>244</v>
      </c>
      <c r="C12" s="29">
        <f>SUM('Marina Del Rey'!C12,'Venice Beach'!C12,'Santa Monica'!C14)</f>
        <v>288</v>
      </c>
      <c r="D12" s="29">
        <f>SUM('Marina Del Rey'!D12,'Venice Beach'!D12,'Santa Monica'!D14)</f>
        <v>157</v>
      </c>
      <c r="E12" s="29">
        <f>SUM('Marina Del Rey'!E12,'Venice Beach'!E12,'Santa Monica'!E14)</f>
        <v>349</v>
      </c>
      <c r="F12" s="29">
        <f>SUM('Marina Del Rey'!F12,'Venice Beach'!F12,'Santa Monica'!F14)</f>
        <v>353</v>
      </c>
      <c r="G12" s="29">
        <f>SUM('Marina Del Rey'!G12,'Venice Beach'!G12,'Santa Monica'!G14)</f>
        <v>288</v>
      </c>
      <c r="H12" s="29">
        <f>SUM('Marina Del Rey'!H12,'Venice Beach'!H12,'Santa Monica'!H14)</f>
        <v>370</v>
      </c>
      <c r="I12" s="29">
        <f>SUM('Marina Del Rey'!I12,'Venice Beach'!I12,'Santa Monica'!I14)</f>
        <v>389</v>
      </c>
      <c r="J12" s="29">
        <f>SUM('Marina Del Rey'!J12,'Venice Beach'!J12,'Santa Monica'!J14)</f>
        <v>214</v>
      </c>
      <c r="K12" s="29">
        <f>SUM('Marina Del Rey'!K12,'Venice Beach'!K12,'Santa Monica'!K14)</f>
        <v>288</v>
      </c>
      <c r="L12" s="29">
        <f>SUM('Marina Del Rey'!L12,'Venice Beach'!L12,'Santa Monica'!L14)</f>
        <v>297</v>
      </c>
      <c r="M12" s="29">
        <f>SUM('Marina Del Rey'!M12,'Venice Beach'!M12,'Santa Monica'!M14)</f>
        <v>135</v>
      </c>
      <c r="N12" s="29">
        <f t="shared" si="0"/>
        <v>3372</v>
      </c>
    </row>
    <row r="14" spans="1:14" ht="18.75" x14ac:dyDescent="0.3">
      <c r="A14" s="85" t="s">
        <v>25</v>
      </c>
      <c r="B14" s="85"/>
      <c r="C14" s="85"/>
      <c r="D14" s="85"/>
      <c r="E14" s="85"/>
      <c r="F14" s="85"/>
      <c r="G14" s="85"/>
      <c r="H14" s="85"/>
      <c r="I14" s="85"/>
      <c r="J14" s="85"/>
      <c r="K14" s="85"/>
      <c r="L14" s="85"/>
      <c r="M14" s="85"/>
      <c r="N14" s="85"/>
    </row>
    <row r="15" spans="1:14" s="30" customFormat="1" x14ac:dyDescent="0.25">
      <c r="A15" s="40" t="s">
        <v>5</v>
      </c>
      <c r="B15" s="41" t="s">
        <v>6</v>
      </c>
      <c r="C15" s="41" t="s">
        <v>9</v>
      </c>
      <c r="D15" s="41" t="s">
        <v>7</v>
      </c>
      <c r="E15" s="41" t="s">
        <v>8</v>
      </c>
      <c r="F15" s="41" t="s">
        <v>10</v>
      </c>
      <c r="G15" s="41" t="s">
        <v>11</v>
      </c>
      <c r="H15" s="41" t="s">
        <v>12</v>
      </c>
      <c r="I15" s="41" t="s">
        <v>13</v>
      </c>
      <c r="J15" s="41" t="s">
        <v>14</v>
      </c>
      <c r="K15" s="41" t="s">
        <v>15</v>
      </c>
      <c r="L15" s="41" t="s">
        <v>16</v>
      </c>
      <c r="M15" s="41" t="s">
        <v>17</v>
      </c>
      <c r="N15" s="42" t="s">
        <v>1</v>
      </c>
    </row>
    <row r="16" spans="1:14" s="30" customFormat="1" x14ac:dyDescent="0.25">
      <c r="A16" s="43" t="s">
        <v>21</v>
      </c>
      <c r="B16" s="47">
        <v>17787</v>
      </c>
      <c r="C16" s="47">
        <v>18396</v>
      </c>
      <c r="D16" s="47">
        <v>19047</v>
      </c>
      <c r="E16" s="47">
        <v>15078</v>
      </c>
      <c r="F16" s="47">
        <v>13230</v>
      </c>
      <c r="G16" s="47">
        <v>22743</v>
      </c>
      <c r="H16" s="47">
        <v>14868</v>
      </c>
      <c r="I16" s="47">
        <v>15015</v>
      </c>
      <c r="J16" s="47">
        <v>20244</v>
      </c>
      <c r="K16" s="47">
        <v>18753</v>
      </c>
      <c r="L16" s="47">
        <v>15057</v>
      </c>
      <c r="M16" s="47">
        <v>9954</v>
      </c>
      <c r="N16" s="45">
        <f t="shared" ref="N16:N21" si="1">SUM(B16:M16)</f>
        <v>200172</v>
      </c>
    </row>
    <row r="17" spans="1:14" s="30" customFormat="1" x14ac:dyDescent="0.25">
      <c r="A17" s="19" t="s">
        <v>22</v>
      </c>
      <c r="B17" s="48">
        <v>17640</v>
      </c>
      <c r="C17" s="48">
        <v>16590</v>
      </c>
      <c r="D17" s="48">
        <v>21462</v>
      </c>
      <c r="E17" s="48">
        <v>19068</v>
      </c>
      <c r="F17" s="48">
        <v>16674</v>
      </c>
      <c r="G17" s="48">
        <v>11991</v>
      </c>
      <c r="H17" s="48">
        <v>13482</v>
      </c>
      <c r="I17" s="48">
        <v>12768</v>
      </c>
      <c r="J17" s="48">
        <v>9828</v>
      </c>
      <c r="K17" s="48">
        <v>21105</v>
      </c>
      <c r="L17" s="48">
        <v>16254</v>
      </c>
      <c r="M17" s="48">
        <v>26145</v>
      </c>
      <c r="N17" s="46">
        <f t="shared" si="1"/>
        <v>203007</v>
      </c>
    </row>
    <row r="18" spans="1:14" s="30" customFormat="1" x14ac:dyDescent="0.25">
      <c r="A18" s="43" t="s">
        <v>18</v>
      </c>
      <c r="B18" s="49">
        <v>3588</v>
      </c>
      <c r="C18" s="49">
        <v>3404</v>
      </c>
      <c r="D18" s="49">
        <v>4025</v>
      </c>
      <c r="E18" s="49">
        <v>11385</v>
      </c>
      <c r="F18" s="49">
        <v>7590</v>
      </c>
      <c r="G18" s="49">
        <v>8211</v>
      </c>
      <c r="H18" s="49">
        <v>8533</v>
      </c>
      <c r="I18" s="49">
        <v>2898</v>
      </c>
      <c r="J18" s="49">
        <v>6325</v>
      </c>
      <c r="K18" s="49">
        <v>6210</v>
      </c>
      <c r="L18" s="49">
        <v>3128</v>
      </c>
      <c r="M18" s="49">
        <v>7659</v>
      </c>
      <c r="N18" s="45">
        <f t="shared" si="1"/>
        <v>72956</v>
      </c>
    </row>
    <row r="19" spans="1:14" s="30" customFormat="1" x14ac:dyDescent="0.25">
      <c r="A19" s="19" t="s">
        <v>20</v>
      </c>
      <c r="B19" s="48">
        <v>17336</v>
      </c>
      <c r="C19" s="48">
        <v>11572</v>
      </c>
      <c r="D19" s="48">
        <v>25916</v>
      </c>
      <c r="E19" s="48">
        <v>13112</v>
      </c>
      <c r="F19" s="48">
        <v>22924</v>
      </c>
      <c r="G19" s="48">
        <v>17028</v>
      </c>
      <c r="H19" s="48">
        <v>17600</v>
      </c>
      <c r="I19" s="48">
        <v>14520</v>
      </c>
      <c r="J19" s="48">
        <v>17248</v>
      </c>
      <c r="K19" s="48">
        <v>27720</v>
      </c>
      <c r="L19" s="48">
        <v>14828</v>
      </c>
      <c r="M19" s="48">
        <v>10604</v>
      </c>
      <c r="N19" s="46">
        <f t="shared" si="1"/>
        <v>210408</v>
      </c>
    </row>
    <row r="20" spans="1:14" s="30" customFormat="1" x14ac:dyDescent="0.25">
      <c r="A20" s="43" t="s">
        <v>19</v>
      </c>
      <c r="B20" s="49">
        <v>5655</v>
      </c>
      <c r="C20" s="49">
        <v>10244</v>
      </c>
      <c r="D20" s="49">
        <v>6864</v>
      </c>
      <c r="E20" s="49">
        <v>5330</v>
      </c>
      <c r="F20" s="49">
        <v>10478</v>
      </c>
      <c r="G20" s="49">
        <v>7761</v>
      </c>
      <c r="H20" s="49">
        <v>8814</v>
      </c>
      <c r="I20" s="49">
        <v>4654</v>
      </c>
      <c r="J20" s="49">
        <v>2743</v>
      </c>
      <c r="K20" s="49">
        <v>6695</v>
      </c>
      <c r="L20" s="49">
        <v>7696</v>
      </c>
      <c r="M20" s="49">
        <v>4381</v>
      </c>
      <c r="N20" s="45">
        <f t="shared" si="1"/>
        <v>81315</v>
      </c>
    </row>
    <row r="21" spans="1:14" s="30" customFormat="1" ht="15.75" thickBot="1" x14ac:dyDescent="0.3">
      <c r="A21" s="19" t="s">
        <v>23</v>
      </c>
      <c r="B21" s="48">
        <v>4880</v>
      </c>
      <c r="C21" s="48">
        <v>5760</v>
      </c>
      <c r="D21" s="48">
        <v>3140</v>
      </c>
      <c r="E21" s="48">
        <v>6980</v>
      </c>
      <c r="F21" s="48">
        <v>7060</v>
      </c>
      <c r="G21" s="48">
        <v>5760</v>
      </c>
      <c r="H21" s="48">
        <v>7400</v>
      </c>
      <c r="I21" s="48">
        <v>7780</v>
      </c>
      <c r="J21" s="48">
        <v>4280</v>
      </c>
      <c r="K21" s="48">
        <v>5760</v>
      </c>
      <c r="L21" s="48">
        <v>5940</v>
      </c>
      <c r="M21" s="48">
        <v>2700</v>
      </c>
      <c r="N21" s="46">
        <f t="shared" si="1"/>
        <v>67440</v>
      </c>
    </row>
    <row r="22" spans="1:14" s="30" customFormat="1" x14ac:dyDescent="0.25">
      <c r="A22" s="44" t="s">
        <v>1</v>
      </c>
      <c r="B22" s="31">
        <f>SUM(B16:B21)</f>
        <v>66886</v>
      </c>
      <c r="C22" s="31">
        <f t="shared" ref="C22:N22" si="2">SUM(C16:C21)</f>
        <v>65966</v>
      </c>
      <c r="D22" s="31">
        <f t="shared" si="2"/>
        <v>80454</v>
      </c>
      <c r="E22" s="31">
        <f t="shared" si="2"/>
        <v>70953</v>
      </c>
      <c r="F22" s="31">
        <f t="shared" si="2"/>
        <v>77956</v>
      </c>
      <c r="G22" s="31">
        <f t="shared" si="2"/>
        <v>73494</v>
      </c>
      <c r="H22" s="31">
        <f t="shared" si="2"/>
        <v>70697</v>
      </c>
      <c r="I22" s="31">
        <f t="shared" si="2"/>
        <v>57635</v>
      </c>
      <c r="J22" s="31">
        <f t="shared" si="2"/>
        <v>60668</v>
      </c>
      <c r="K22" s="31">
        <f t="shared" si="2"/>
        <v>86243</v>
      </c>
      <c r="L22" s="31">
        <f t="shared" si="2"/>
        <v>62903</v>
      </c>
      <c r="M22" s="31">
        <f t="shared" si="2"/>
        <v>61443</v>
      </c>
      <c r="N22" s="32">
        <f t="shared" si="2"/>
        <v>835298</v>
      </c>
    </row>
  </sheetData>
  <mergeCells count="4">
    <mergeCell ref="A1:N1"/>
    <mergeCell ref="A2:N2"/>
    <mergeCell ref="A5:N5"/>
    <mergeCell ref="A14:N14"/>
  </mergeCells>
  <dataValidations count="1">
    <dataValidation allowBlank="1" error="pavI8MeUFtEyxX2I4tky785f1e0f-4c59-4e2b-9316-8e98bb8bacad" sqref="A1:N22"/>
  </dataValidations>
  <printOptions horizontalCentered="1"/>
  <pageMargins left="0.2" right="0.2" top="0.5" bottom="0.5" header="0.3" footer="0.3"/>
  <pageSetup scale="71" orientation="landscape" r:id="rId1"/>
  <headerFooter>
    <oddHeader>&amp;CFor Internal Distribution</oddHeader>
    <oddFooter>&amp;L3/31/2017&amp;CAll Locations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abSelected="1" workbookViewId="0">
      <selection activeCell="G15" sqref="G15"/>
    </sheetView>
  </sheetViews>
  <sheetFormatPr defaultRowHeight="15" x14ac:dyDescent="0.25"/>
  <cols>
    <col min="1" max="1" width="16.42578125" customWidth="1"/>
    <col min="2" max="2" width="20.28515625" customWidth="1"/>
    <col min="3" max="3" width="25.85546875" customWidth="1"/>
    <col min="4" max="4" width="30.42578125" customWidth="1"/>
    <col min="5" max="5" width="23.140625" customWidth="1"/>
  </cols>
  <sheetData>
    <row r="1" spans="1:5" ht="23.25" x14ac:dyDescent="0.35">
      <c r="A1" s="86" t="s">
        <v>3</v>
      </c>
      <c r="B1" s="86"/>
      <c r="C1" s="86"/>
      <c r="D1" s="86"/>
      <c r="E1" s="86"/>
    </row>
    <row r="2" spans="1:5" x14ac:dyDescent="0.25">
      <c r="A2" s="53" t="s">
        <v>35</v>
      </c>
      <c r="B2" s="54" t="s">
        <v>31</v>
      </c>
      <c r="C2" s="54" t="s">
        <v>32</v>
      </c>
      <c r="D2" s="54" t="s">
        <v>33</v>
      </c>
      <c r="E2" s="55" t="s">
        <v>36</v>
      </c>
    </row>
    <row r="3" spans="1:5" x14ac:dyDescent="0.25">
      <c r="A3" s="56" t="s">
        <v>4</v>
      </c>
      <c r="B3" s="58">
        <f>12345/30</f>
        <v>411.5</v>
      </c>
      <c r="C3" s="59">
        <v>0.13</v>
      </c>
      <c r="D3" s="59">
        <f>C3+1</f>
        <v>1.1299999999999999</v>
      </c>
      <c r="E3" s="69">
        <v>465</v>
      </c>
    </row>
    <row r="4" spans="1:5" x14ac:dyDescent="0.25">
      <c r="A4" s="57" t="s">
        <v>27</v>
      </c>
      <c r="B4" s="60">
        <f>14123/30</f>
        <v>470.76666666666665</v>
      </c>
      <c r="C4" s="61">
        <v>0.14000000000000001</v>
      </c>
      <c r="D4" s="62">
        <f>C4+1</f>
        <v>1.1400000000000001</v>
      </c>
      <c r="E4" s="69">
        <v>535</v>
      </c>
    </row>
    <row r="5" spans="1:5" x14ac:dyDescent="0.25">
      <c r="A5" s="56" t="s">
        <v>34</v>
      </c>
      <c r="B5" s="58">
        <f>13213/30</f>
        <v>440.43333333333334</v>
      </c>
      <c r="C5" s="59">
        <v>0.16</v>
      </c>
      <c r="D5" s="59">
        <f>C5+1</f>
        <v>1.1599999999999999</v>
      </c>
      <c r="E5" s="69">
        <v>511</v>
      </c>
    </row>
  </sheetData>
  <mergeCells count="1">
    <mergeCell ref="A1:E1"/>
  </mergeCells>
  <dataValidations count="1">
    <dataValidation allowBlank="1" error="pavI8MeUFtEyxX2I4tky785f1e0f-4c59-4e2b-9316-8e98bb8bacad" sqref="A1:E5"/>
  </dataValidations>
  <pageMargins left="0.7" right="0.7" top="0.75" bottom="0.75" header="0.3" footer="0.3"/>
  <pageSetup orientation="portrait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GradingEngineProps xmlns="http://tempuri.org/temp">
  <UserID>{785f1e0f-4c59-4e2b-9316-8e98bb8bacad}</UserID>
  <AssignmentID>{785f1e0f-4c59-4e2b-9316-8e98bb8bacad}</AssignmentID>
</GradingEngineProps>
</file>

<file path=customXml/itemProps1.xml><?xml version="1.0" encoding="utf-8"?>
<ds:datastoreItem xmlns:ds="http://schemas.openxmlformats.org/officeDocument/2006/customXml" ds:itemID="{4E190379-2528-4AF5-A73A-3A57175E7621}">
  <ds:schemaRefs>
    <ds:schemaRef ds:uri="http://tempuri.org/tem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Documentation</vt:lpstr>
      <vt:lpstr>Santa Monica</vt:lpstr>
      <vt:lpstr>Venice Beach</vt:lpstr>
      <vt:lpstr>Marina Del Rey</vt:lpstr>
      <vt:lpstr>New Location</vt:lpstr>
      <vt:lpstr>All Locations</vt:lpstr>
      <vt:lpstr>Helmets Per Location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© 2018 Cengage Learning. All rights reserved.</dc:creator>
  <cp:lastModifiedBy>Christopher Smith</cp:lastModifiedBy>
  <dcterms:created xsi:type="dcterms:W3CDTF">2016-07-05T16:06:24Z</dcterms:created>
  <dcterms:modified xsi:type="dcterms:W3CDTF">2024-09-13T10:46:46Z</dcterms:modified>
</cp:coreProperties>
</file>